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Лист2" sheetId="2" r:id="rId1"/>
  </sheets>
  <definedNames>
    <definedName name="_xlnm.Print_Area" localSheetId="0">Лист2!$A$1:$J$72</definedName>
  </definedNames>
  <calcPr calcId="114210"/>
</workbook>
</file>

<file path=xl/calcChain.xml><?xml version="1.0" encoding="utf-8"?>
<calcChain xmlns="http://schemas.openxmlformats.org/spreadsheetml/2006/main">
  <c r="I64" i="2"/>
  <c r="I55"/>
  <c r="E38"/>
  <c r="G25"/>
  <c r="D17"/>
  <c r="E51"/>
  <c r="E50"/>
  <c r="E49"/>
  <c r="E44"/>
  <c r="E39"/>
  <c r="E37"/>
  <c r="E36"/>
  <c r="I62"/>
  <c r="I28"/>
  <c r="I33"/>
  <c r="I65"/>
</calcChain>
</file>

<file path=xl/sharedStrings.xml><?xml version="1.0" encoding="utf-8"?>
<sst xmlns="http://schemas.openxmlformats.org/spreadsheetml/2006/main" count="138" uniqueCount="114">
  <si>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</si>
  <si>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</si>
  <si>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</si>
  <si>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</si>
  <si>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</si>
  <si>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</si>
  <si>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</si>
  <si>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</si>
  <si>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</si>
  <si>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</si>
  <si>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</si>
  <si>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В течении года</t>
  </si>
  <si>
    <t>Основание для разработки программы</t>
  </si>
  <si>
    <t>Цели программы</t>
  </si>
  <si>
    <t>Источники финансирования программы</t>
  </si>
  <si>
    <t xml:space="preserve"> м²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</si>
  <si>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</si>
  <si>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</si>
  <si>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</si>
  <si>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</si>
  <si>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Согласно адресной программе, утвержденной администрацией Колпинского района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</si>
  <si>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</si>
  <si>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</si>
  <si>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</si>
  <si>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 xml:space="preserve"> Лимит финансирования </t>
  </si>
  <si>
    <t>апрель; декабрь</t>
  </si>
  <si>
    <t>Задачи программы</t>
  </si>
  <si>
    <t>№</t>
  </si>
  <si>
    <t>Пересечение ул.Школьная и ул.Станционная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</si>
  <si>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</si>
  <si>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1)Шлиссельбургское шоссе д.219, д.44.) ул. Бугры напротив д.4</t>
  </si>
  <si>
    <t xml:space="preserve">3.3.Посадка деревьев </t>
  </si>
  <si>
    <t>2200 м2</t>
  </si>
  <si>
    <t>апрель-октябрь</t>
  </si>
  <si>
    <t>по заявлению жителей, санитарные зоны, находящиеся на обслуживании</t>
  </si>
  <si>
    <t>июль-сентябрь</t>
  </si>
  <si>
    <t>май-июль</t>
  </si>
  <si>
    <t>Территория МО п.Усть-Ижора</t>
  </si>
  <si>
    <t>Зона отдыха отдыха по адресу: ул.Некрасова - Садовая, М.Горького д.21, угол Станционаая ул. и Чкалова ул.</t>
  </si>
  <si>
    <t>на территории МО п.Усть-Ижора</t>
  </si>
  <si>
    <t>май-июнь</t>
  </si>
  <si>
    <t>ул.Третьей Пятилетки д. 19 А</t>
  </si>
  <si>
    <t>ул.Новая 22-24, ул.Социалистическая д.51, ул.М.Горького д.21, пересечение ул.Чкалова и ул.Станционной</t>
  </si>
  <si>
    <t>у д.38 Шлиссельбургское шоссе</t>
  </si>
  <si>
    <t>8.1. Выполнение  работ по временному размещению злементов  оформления к праздничным мероприятиям</t>
  </si>
  <si>
    <t>апрель,октябрь</t>
  </si>
  <si>
    <t>1. Уборка территорий</t>
  </si>
  <si>
    <t xml:space="preserve">2. Озеленение территории  муниципального образования </t>
  </si>
  <si>
    <t xml:space="preserve">3.Проводимое санитарных  рубок ( в том числе удаление аварийных больных деревьев и кустарников)  </t>
  </si>
  <si>
    <t xml:space="preserve"> 4. Организация и осуществление уборки и санитарной очистки территории муниципального образования</t>
  </si>
  <si>
    <t>5.Содержание и ремонт покрытий придомовых территорий и территорий  пешеходных дорожек</t>
  </si>
  <si>
    <t>6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</si>
  <si>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6.1. Работы по созданию Зоны отдыха </t>
  </si>
  <si>
    <t>6.3. Размещение (создания) детской площадки</t>
  </si>
  <si>
    <t>апрель-август</t>
  </si>
  <si>
    <t xml:space="preserve">     Итого по программе на 2020 г.     </t>
  </si>
  <si>
    <t>6.4.Ремонт оборудования (покраска оборудования и замена )</t>
  </si>
  <si>
    <t>5.1  Содержание ( ремонт) покрытий</t>
  </si>
  <si>
    <t>5.2 Содержание ( ремонт) покрытий</t>
  </si>
  <si>
    <t>5.6 Содержание ( ремонт) покрытий</t>
  </si>
  <si>
    <t>5.7 Содержание ( ремонт) покрытий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</si>
  <si>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</si>
  <si>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детское оборудование, скамейки, тренажеры,ограждение площадок</t>
  </si>
  <si>
    <t xml:space="preserve">  ул. Социалистическая </t>
  </si>
  <si>
    <t>ул. Социалистическая д. 114</t>
  </si>
  <si>
    <t>ул. Социалистическая д. 121 корп. 2А, д. 123 корп. 2, д.129 б, 129 а, Шлиссельбургское шоссе д. 171 корп. 2А</t>
  </si>
  <si>
    <t>5.5 Содержание ( ремонт) покрытий</t>
  </si>
  <si>
    <t>299 м2</t>
  </si>
  <si>
    <t>5.13  Содержание (ремонт) покрытий</t>
  </si>
  <si>
    <t>ул. Новая, д. 19 к. 2</t>
  </si>
  <si>
    <t>5.3 Текущий ремонт покрытий</t>
  </si>
  <si>
    <t>5.4 Содержание ( ремонт) покрытий</t>
  </si>
  <si>
    <t>5.9  Содержание (ремонт) покрытий</t>
  </si>
  <si>
    <t>5.10  Содержание (ремонт) покрытий</t>
  </si>
  <si>
    <t>5.11  Содержание (ремонт) покрытий</t>
  </si>
  <si>
    <t>5.14 Содержание (ремонт) покрытий</t>
  </si>
  <si>
    <t>ул. Новая, д. 27</t>
  </si>
  <si>
    <t>6.2. Проектирование детской спортивной площадки</t>
  </si>
  <si>
    <t>ул. Полевая</t>
  </si>
  <si>
    <t>14 шт.</t>
  </si>
  <si>
    <t>от Центральной дорожки к Петрозаводскому шоссе с установкой автономных светильников</t>
  </si>
  <si>
    <t>апрель</t>
  </si>
  <si>
    <t>6.5. Проектирование пешеходной тропинки от Центральной дорожки к Петрозаводскому шоссе</t>
  </si>
  <si>
    <t>6.6. Проектирование с согласованием информационных стендов</t>
  </si>
  <si>
    <t>ул. Школьная, д. 19 (Длина 3,8 м.п. ширина 3,8 м.п.)</t>
  </si>
  <si>
    <t>ул. Чкалова, д. 9 (Длина 2,4 м.п. ширина 4,6 м.п. + Длина 3,0 м.п. ширина 3,6 м.п)</t>
  </si>
  <si>
    <t>ул. Максима Горького, д. 26 кв. 1 (Длина 3,5 м.п. ширина 1,5 м.п.)</t>
  </si>
  <si>
    <t>ул. Максима Горького, д. 26 кв. 2 (Длина 3,0 м.п. ширина 4,5 м.п.)</t>
  </si>
  <si>
    <t>ул. Максима Горького, д. 34 (Длина 3,6 м.п. ширина 3,6 м.п.)</t>
  </si>
  <si>
    <t>ул.Третьей Пятилетки д. 30 (Длина 3,5 м.п. ширина 12,5 м.п.)</t>
  </si>
  <si>
    <t>ул. Социалистическая д. 71 А, 69 Б (Длина 85,0 м.п. ширина 3,5 м.п.)</t>
  </si>
  <si>
    <t>Шлиссельбургское шоссе д. 115 лит. А, 117 (Длина 30,0 м.п. ширина 3,5 м.п. + Длина 1,2 м.п. ширина 3,8 м.п. + Длина 3,2 м.п. ширина 3,8 м.п.)</t>
  </si>
  <si>
    <t>ул. Станционная д. 6 (Длина 5,5 м.п. ширина 4,5 м.п.)</t>
  </si>
  <si>
    <t>ул. Школьная д. 7 (Длина 3,8 м.п. ширина 4,5 м.п.)</t>
  </si>
  <si>
    <t>ул. Социалистическая, д. 130 (Длина 5,0 м.п. ширина 5,0 м.п.)</t>
  </si>
  <si>
    <t xml:space="preserve">1.1. Очистка от мусора (организация субботника по очистке территории, приобретение инвентаря: мешки, грабли, лопаты, перчатки, контейнеры )                                                 очистка территории от мусора,                                                                                </t>
  </si>
  <si>
    <t>2.1. Формирование клумб, посадка цветов</t>
  </si>
  <si>
    <t>2.2.  Уход за зелеными насаждениями  с заменой  грунта</t>
  </si>
  <si>
    <t>3.1 Валка аварийных деревьев,кустарников</t>
  </si>
  <si>
    <t>4.1 Санитарная очистка  территории муниципального образования</t>
  </si>
  <si>
    <t xml:space="preserve">3 -шт.- клен,                   4 шт.- ива шаровидная </t>
  </si>
  <si>
    <t>март-апрель</t>
  </si>
  <si>
    <t xml:space="preserve">МУНИЦИПАЛЬНАЯ ПРОГРАММА ПО БЛАГОУСТРОЙСТВУ ТЕРРИТОРИИ  ВНУТРИГОРОДСКОГО МУНИЦИПАЛЬНОГО ОБРАЗОВАНИЯ САНКТ-ПЕТЕРБУРГА ПОСЕЛКА УСТЬ-ИЖОРА НА  2020 ГОД </t>
  </si>
  <si>
    <t>Зоны отдыха по адресам: ул. Новая д.22-24   - 50 м², ул.Социалистическая д.51-51А 245 м², ул.Комсомола д.6.-  287 м² , ул .Максима Горького д.21-80м²,  ул.Малая и ул.Луговая  50м² , ул.Чкалова угол со Станционной 150м², Социалистическая у д.75-77 - 85 м2, ул.Некрасова  - Садовая - 70 м2.Речная ул.д.21 -80м2, Пешеходная дорожка от 18 презда до центральной дорожки -300м2,Центральная дорожка  от ул. Социалистическая до Петразаводского шоссе-15м2  Замена грунта: территория ограниченая ул. Садовая, Некрасова, Петрозаводское шоссе, Социалистическая - 60 м3; детская площадка ул. Речная - 20 м3, Шлиссельбургское шоссе у д. 44 - 20 м3, Центральная дорожка - 100 м3. Закупка семян - 10 кг.</t>
  </si>
  <si>
    <t>3.4. Посадка тюльпанов</t>
  </si>
  <si>
    <t>5.6 Содержание ( ремонт) пешеходной дорожки</t>
  </si>
  <si>
    <t>5.7  Содержание (ремонт) покрытий</t>
  </si>
  <si>
    <t>5.8  Содержание (ремонт) покрытий</t>
  </si>
  <si>
    <t>5.12 Содержание (ремонт) покрытий</t>
  </si>
  <si>
    <t>5.15 Проектирование пешеходной дорожки</t>
  </si>
  <si>
    <t>8.1 Выполнение  оформления к праздничным мероприятиям на территории МО</t>
  </si>
  <si>
    <t>8.2. Выполнение  работ по временному размещению злементов  оформления к праздничным мероприятиям</t>
  </si>
  <si>
    <t>Установка  Новогодней ели по адресу Шлиссельбургское ш.  Д.219</t>
  </si>
  <si>
    <t>Приложение № 6 к Постановлению  Местной Администрации МО п.Усть-Ижора от 18.05.2020 №15/01-13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</si>
</sst>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_р_.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/>
    <xf numFmtId="0" fontId="1" fillId="0" borderId="2" xfId="0" applyFont="1" applyBorder="1"/>
    <xf numFmtId="165" fontId="1" fillId="0" borderId="3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4" fontId="2" fillId="0" borderId="5" xfId="0" applyNumberFormat="1" applyFont="1" applyBorder="1"/>
    <xf numFmtId="0" fontId="1" fillId="0" borderId="6" xfId="0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2" fillId="0" borderId="1" xfId="0" applyFont="1" applyBorder="1"/>
    <xf numFmtId="2" fontId="10" fillId="0" borderId="2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6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wrapText="1"/>
    </xf>
    <xf numFmtId="4" fontId="10" fillId="0" borderId="4" xfId="0" applyNumberFormat="1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/>
    <xf numFmtId="0" fontId="2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9" fillId="3" borderId="1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" fillId="0" borderId="1" xfId="0" applyFont="1" applyFill="1" applyBorder="1"/>
    <xf numFmtId="49" fontId="14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/>
    <xf numFmtId="2" fontId="1" fillId="3" borderId="3" xfId="0" applyNumberFormat="1" applyFont="1" applyFill="1" applyBorder="1" applyAlignment="1">
      <alignment horizontal="left" vertical="top" wrapText="1"/>
    </xf>
    <xf numFmtId="16" fontId="1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11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/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6" fillId="0" borderId="15" xfId="0" applyFont="1" applyBorder="1"/>
    <xf numFmtId="0" fontId="2" fillId="0" borderId="5" xfId="0" applyFont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6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10" fillId="0" borderId="5" xfId="0" applyFont="1" applyBorder="1" applyAlignment="1"/>
    <xf numFmtId="165" fontId="2" fillId="0" borderId="3" xfId="0" applyNumberFormat="1" applyFont="1" applyBorder="1" applyAlignment="1">
      <alignment horizontal="center" vertical="center" wrapText="1"/>
    </xf>
    <xf numFmtId="2" fontId="6" fillId="3" borderId="0" xfId="0" applyNumberFormat="1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" fontId="2" fillId="0" borderId="5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justify" wrapText="1"/>
    </xf>
    <xf numFmtId="0" fontId="1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0" fillId="0" borderId="5" xfId="0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3" borderId="6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vertical="top" wrapText="1"/>
    </xf>
    <xf numFmtId="4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wrapText="1"/>
    </xf>
    <xf numFmtId="0" fontId="15" fillId="3" borderId="11" xfId="0" applyFont="1" applyFill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164" fontId="1" fillId="0" borderId="6" xfId="1" applyFont="1" applyFill="1" applyBorder="1" applyAlignment="1">
      <alignment vertical="center"/>
    </xf>
    <xf numFmtId="164" fontId="1" fillId="0" borderId="14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 readingOrder="1"/>
    </xf>
    <xf numFmtId="4" fontId="10" fillId="0" borderId="5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/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topLeftCell="A3" zoomScale="110" zoomScaleNormal="100" zoomScaleSheetLayoutView="110" zoomScalePageLayoutView="90" workbookViewId="0">
      <selection activeCell="E7" sqref="E7:I7"/>
    </sheetView>
  </sheetViews>
  <sheetFormatPr defaultRowHeight="15.6"/>
  <cols>
    <col min="1" max="1" width="21.33203125" style="4" customWidth="1"/>
    <col min="2" max="2" width="25.109375" style="4" customWidth="1"/>
    <col min="3" max="3" width="14.33203125" style="4" hidden="1" customWidth="1"/>
    <col min="4" max="4" width="16.109375" style="4" customWidth="1"/>
    <col min="5" max="5" width="16.6640625" style="4" customWidth="1"/>
    <col min="6" max="6" width="15.6640625" style="4" customWidth="1"/>
    <col min="7" max="7" width="7.6640625" style="4" customWidth="1"/>
    <col min="8" max="8" width="9.109375" style="4" customWidth="1"/>
    <col min="9" max="9" width="15.5546875" style="4" customWidth="1"/>
    <col min="10" max="10" width="13.6640625" style="3" customWidth="1"/>
    <col min="11" max="16384" width="8.88671875" style="3"/>
  </cols>
  <sheetData>
    <row r="1" spans="1:9" ht="10.5" customHeight="1">
      <c r="A1" s="212" t="s">
        <v>113</v>
      </c>
      <c r="B1" s="213"/>
      <c r="C1" s="213"/>
      <c r="D1" s="213"/>
      <c r="E1" s="213"/>
      <c r="F1" s="213"/>
      <c r="G1" s="213"/>
      <c r="H1" s="213"/>
      <c r="I1" s="214"/>
    </row>
    <row r="2" spans="1:9" ht="9.75" customHeight="1">
      <c r="A2" s="215"/>
      <c r="B2" s="216"/>
      <c r="C2" s="216"/>
      <c r="D2" s="216"/>
      <c r="E2" s="216"/>
      <c r="F2" s="216"/>
      <c r="G2" s="216"/>
      <c r="H2" s="216"/>
      <c r="I2" s="217"/>
    </row>
    <row r="3" spans="1:9" ht="15" customHeight="1">
      <c r="A3" s="223" t="s">
        <v>102</v>
      </c>
      <c r="B3" s="224"/>
      <c r="C3" s="224"/>
      <c r="D3" s="224"/>
      <c r="E3" s="224"/>
      <c r="F3" s="224"/>
      <c r="G3" s="224"/>
      <c r="H3" s="224"/>
      <c r="I3" s="224"/>
    </row>
    <row r="4" spans="1:9" ht="9.75" customHeight="1">
      <c r="A4" s="224"/>
      <c r="B4" s="224"/>
      <c r="C4" s="224"/>
      <c r="D4" s="224"/>
      <c r="E4" s="224"/>
      <c r="F4" s="224"/>
      <c r="G4" s="224"/>
      <c r="H4" s="224"/>
      <c r="I4" s="224"/>
    </row>
    <row r="5" spans="1:9" ht="9" customHeight="1">
      <c r="A5" s="224"/>
      <c r="B5" s="224"/>
      <c r="C5" s="224"/>
      <c r="D5" s="224"/>
      <c r="E5" s="224"/>
      <c r="F5" s="224"/>
      <c r="G5" s="224"/>
      <c r="H5" s="224"/>
      <c r="I5" s="224"/>
    </row>
    <row r="6" spans="1:9" ht="51" customHeight="1">
      <c r="A6" s="82" t="s">
        <v>1</v>
      </c>
      <c r="B6" s="206" t="s">
        <v>12</v>
      </c>
      <c r="C6" s="206"/>
      <c r="D6" s="206"/>
      <c r="E6" s="225"/>
      <c r="F6" s="225"/>
      <c r="G6" s="225"/>
      <c r="H6" s="225"/>
      <c r="I6" s="225"/>
    </row>
    <row r="7" spans="1:9" ht="15.75" customHeight="1">
      <c r="A7" s="82" t="s">
        <v>2</v>
      </c>
      <c r="B7" s="207" t="s">
        <v>0</v>
      </c>
      <c r="C7" s="208"/>
      <c r="D7" s="208"/>
      <c r="E7" s="206"/>
      <c r="F7" s="206"/>
      <c r="G7" s="206"/>
      <c r="H7" s="206"/>
      <c r="I7" s="206"/>
    </row>
    <row r="8" spans="1:9" ht="32.25" customHeight="1">
      <c r="A8" s="81" t="s">
        <v>3</v>
      </c>
      <c r="B8" s="206" t="s">
        <v>13</v>
      </c>
      <c r="C8" s="206"/>
      <c r="D8" s="206"/>
      <c r="E8" s="206"/>
      <c r="F8" s="206"/>
      <c r="G8" s="206"/>
      <c r="H8" s="206"/>
      <c r="I8" s="206"/>
    </row>
    <row r="9" spans="1:9" ht="150.75" customHeight="1">
      <c r="A9" s="78" t="s">
        <v>4</v>
      </c>
      <c r="B9" s="43" t="s">
        <v>26</v>
      </c>
      <c r="C9" s="44"/>
      <c r="D9" s="44"/>
      <c r="E9" s="209" t="s">
        <v>61</v>
      </c>
      <c r="F9" s="210"/>
      <c r="G9" s="210"/>
      <c r="H9" s="210"/>
      <c r="I9" s="211"/>
    </row>
    <row r="10" spans="1:9" ht="21" customHeight="1">
      <c r="A10" s="82">
        <v>5</v>
      </c>
      <c r="B10" s="206" t="s">
        <v>14</v>
      </c>
      <c r="C10" s="206"/>
      <c r="D10" s="206"/>
      <c r="E10" s="206"/>
      <c r="F10" s="206"/>
      <c r="G10" s="206"/>
      <c r="H10" s="206"/>
      <c r="I10" s="206"/>
    </row>
    <row r="11" spans="1:9" ht="14.4" customHeight="1">
      <c r="A11" s="175" t="s">
        <v>27</v>
      </c>
      <c r="B11" s="175" t="s">
        <v>5</v>
      </c>
      <c r="C11" s="219" t="s">
        <v>6</v>
      </c>
      <c r="D11" s="220"/>
      <c r="E11" s="220"/>
      <c r="F11" s="168" t="s">
        <v>10</v>
      </c>
      <c r="G11" s="243" t="s">
        <v>7</v>
      </c>
      <c r="H11" s="244"/>
      <c r="I11" s="175" t="s">
        <v>8</v>
      </c>
    </row>
    <row r="12" spans="1:9" ht="28.2" customHeight="1">
      <c r="A12" s="177"/>
      <c r="B12" s="177"/>
      <c r="C12" s="221"/>
      <c r="D12" s="222"/>
      <c r="E12" s="222"/>
      <c r="F12" s="218"/>
      <c r="G12" s="245"/>
      <c r="H12" s="246"/>
      <c r="I12" s="177"/>
    </row>
    <row r="13" spans="1:9">
      <c r="A13" s="82">
        <v>1</v>
      </c>
      <c r="B13" s="78">
        <v>2</v>
      </c>
      <c r="C13" s="184">
        <v>3</v>
      </c>
      <c r="D13" s="184"/>
      <c r="E13" s="104"/>
      <c r="F13" s="78">
        <v>5</v>
      </c>
      <c r="G13" s="184">
        <v>6</v>
      </c>
      <c r="H13" s="184"/>
      <c r="I13" s="78">
        <v>7</v>
      </c>
    </row>
    <row r="14" spans="1:9" ht="16.2" customHeight="1">
      <c r="A14" s="159"/>
      <c r="B14" s="160"/>
      <c r="C14" s="160"/>
      <c r="D14" s="140"/>
      <c r="E14" s="140"/>
      <c r="F14" s="140"/>
      <c r="G14" s="140"/>
      <c r="H14" s="140"/>
      <c r="I14" s="170"/>
    </row>
    <row r="15" spans="1:9" ht="18" customHeight="1">
      <c r="A15" s="183"/>
      <c r="B15" s="184" t="s">
        <v>46</v>
      </c>
      <c r="C15" s="184"/>
      <c r="D15" s="184"/>
      <c r="E15" s="184"/>
      <c r="F15" s="184"/>
      <c r="G15" s="184"/>
      <c r="H15" s="184"/>
      <c r="I15" s="184"/>
    </row>
    <row r="16" spans="1:9" ht="166.5" customHeight="1">
      <c r="A16" s="183"/>
      <c r="B16" s="228" t="s">
        <v>95</v>
      </c>
      <c r="C16" s="228"/>
      <c r="D16" s="113" t="s">
        <v>37</v>
      </c>
      <c r="E16" s="85" t="s">
        <v>15</v>
      </c>
      <c r="F16" s="85" t="s">
        <v>45</v>
      </c>
      <c r="G16" s="229">
        <v>100000</v>
      </c>
      <c r="H16" s="230"/>
      <c r="I16" s="49"/>
    </row>
    <row r="17" spans="1:11" ht="20.399999999999999" customHeight="1">
      <c r="A17" s="159" t="s">
        <v>9</v>
      </c>
      <c r="B17" s="160"/>
      <c r="C17" s="160"/>
      <c r="D17" s="140">
        <f>G16</f>
        <v>100000</v>
      </c>
      <c r="E17" s="140"/>
      <c r="F17" s="140"/>
      <c r="G17" s="140"/>
      <c r="H17" s="140"/>
      <c r="I17" s="170"/>
      <c r="J17" s="110"/>
    </row>
    <row r="18" spans="1:11" ht="21" customHeight="1">
      <c r="A18" s="175"/>
      <c r="B18" s="159" t="s">
        <v>47</v>
      </c>
      <c r="C18" s="160"/>
      <c r="D18" s="160"/>
      <c r="E18" s="160"/>
      <c r="F18" s="160"/>
      <c r="G18" s="160"/>
      <c r="H18" s="160"/>
      <c r="I18" s="161"/>
      <c r="J18" s="102"/>
    </row>
    <row r="19" spans="1:11" ht="18.600000000000001" customHeight="1">
      <c r="A19" s="176"/>
      <c r="B19" s="202" t="s">
        <v>96</v>
      </c>
      <c r="C19" s="42"/>
      <c r="D19" s="202" t="s">
        <v>30</v>
      </c>
      <c r="E19" s="162"/>
      <c r="F19" s="185" t="s">
        <v>23</v>
      </c>
      <c r="G19" s="235">
        <v>250000</v>
      </c>
      <c r="H19" s="236"/>
      <c r="I19" s="166"/>
      <c r="J19" s="102"/>
    </row>
    <row r="20" spans="1:11" ht="61.5" customHeight="1">
      <c r="A20" s="176"/>
      <c r="B20" s="203"/>
      <c r="C20" s="42"/>
      <c r="D20" s="203"/>
      <c r="E20" s="163"/>
      <c r="F20" s="186"/>
      <c r="G20" s="237"/>
      <c r="H20" s="238"/>
      <c r="I20" s="167"/>
      <c r="J20" s="102"/>
    </row>
    <row r="21" spans="1:11" ht="96.75" customHeight="1">
      <c r="A21" s="176"/>
      <c r="B21" s="171" t="s">
        <v>97</v>
      </c>
      <c r="C21" s="172"/>
      <c r="D21" s="204" t="s">
        <v>103</v>
      </c>
      <c r="E21" s="162"/>
      <c r="F21" s="185" t="s">
        <v>33</v>
      </c>
      <c r="G21" s="239">
        <v>327800</v>
      </c>
      <c r="H21" s="240"/>
      <c r="I21" s="137"/>
      <c r="J21" s="102"/>
    </row>
    <row r="22" spans="1:11" ht="194.25" customHeight="1">
      <c r="A22" s="176"/>
      <c r="B22" s="173"/>
      <c r="C22" s="174"/>
      <c r="D22" s="205"/>
      <c r="E22" s="163"/>
      <c r="F22" s="231"/>
      <c r="G22" s="241"/>
      <c r="H22" s="242"/>
      <c r="I22" s="139"/>
      <c r="J22" s="102"/>
    </row>
    <row r="23" spans="1:11" ht="113.25" customHeight="1">
      <c r="A23" s="176"/>
      <c r="B23" s="50" t="s">
        <v>31</v>
      </c>
      <c r="C23" s="51"/>
      <c r="D23" s="56" t="s">
        <v>38</v>
      </c>
      <c r="E23" s="100" t="s">
        <v>100</v>
      </c>
      <c r="F23" s="21" t="s">
        <v>23</v>
      </c>
      <c r="G23" s="181">
        <v>50000</v>
      </c>
      <c r="H23" s="182"/>
      <c r="I23" s="29"/>
      <c r="J23" s="102"/>
    </row>
    <row r="24" spans="1:11" ht="60" customHeight="1">
      <c r="A24" s="176"/>
      <c r="B24" s="74" t="s">
        <v>104</v>
      </c>
      <c r="C24" s="91"/>
      <c r="D24" s="154" t="s">
        <v>30</v>
      </c>
      <c r="E24" s="2"/>
      <c r="F24" s="1"/>
      <c r="G24" s="156">
        <v>250000</v>
      </c>
      <c r="H24" s="157"/>
      <c r="I24" s="33"/>
      <c r="J24" s="102"/>
    </row>
    <row r="25" spans="1:11" ht="33.75" customHeight="1">
      <c r="A25" s="177"/>
      <c r="B25" s="34" t="s">
        <v>9</v>
      </c>
      <c r="C25" s="35"/>
      <c r="D25" s="155"/>
      <c r="E25" s="35"/>
      <c r="F25" s="35"/>
      <c r="G25" s="187">
        <f>G24+G23+G21+G19</f>
        <v>877800</v>
      </c>
      <c r="H25" s="188"/>
      <c r="I25" s="189"/>
      <c r="J25" s="110"/>
    </row>
    <row r="26" spans="1:11" ht="12" customHeight="1">
      <c r="A26" s="84"/>
      <c r="B26" s="105"/>
      <c r="C26" s="105"/>
      <c r="D26" s="105"/>
      <c r="E26" s="105"/>
      <c r="F26" s="105"/>
      <c r="G26" s="105"/>
      <c r="H26" s="105"/>
      <c r="I26" s="106"/>
      <c r="J26" s="102"/>
    </row>
    <row r="27" spans="1:11" ht="20.25" customHeight="1">
      <c r="A27" s="89"/>
      <c r="B27" s="7" t="s">
        <v>98</v>
      </c>
      <c r="C27" s="22"/>
      <c r="D27" s="55" t="s">
        <v>34</v>
      </c>
      <c r="E27" s="36"/>
      <c r="F27" s="30" t="s">
        <v>101</v>
      </c>
      <c r="G27" s="181">
        <v>60000</v>
      </c>
      <c r="H27" s="182"/>
      <c r="I27" s="9"/>
      <c r="J27" s="102"/>
    </row>
    <row r="28" spans="1:11" ht="35.25" customHeight="1">
      <c r="A28" s="109" t="s">
        <v>48</v>
      </c>
      <c r="B28" s="89" t="s">
        <v>24</v>
      </c>
      <c r="C28" s="22"/>
      <c r="D28" s="30"/>
      <c r="E28" s="6"/>
      <c r="F28" s="8"/>
      <c r="G28" s="10"/>
      <c r="H28" s="37"/>
      <c r="I28" s="38">
        <f>G27</f>
        <v>60000</v>
      </c>
      <c r="J28" s="110"/>
    </row>
    <row r="29" spans="1:11" ht="47.25" customHeight="1">
      <c r="A29" s="20"/>
      <c r="B29" s="90"/>
      <c r="C29" s="90"/>
      <c r="D29" s="90"/>
      <c r="E29" s="90"/>
      <c r="F29" s="90"/>
      <c r="G29" s="90"/>
      <c r="H29" s="90"/>
      <c r="I29" s="108"/>
      <c r="J29" s="102"/>
      <c r="K29" s="95"/>
    </row>
    <row r="30" spans="1:11" ht="22.5" customHeight="1">
      <c r="A30" s="20"/>
      <c r="B30" s="137" t="s">
        <v>99</v>
      </c>
      <c r="C30" s="1"/>
      <c r="D30" s="137" t="s">
        <v>20</v>
      </c>
      <c r="E30" s="193"/>
      <c r="F30" s="190" t="s">
        <v>11</v>
      </c>
      <c r="G30" s="196">
        <v>17756200</v>
      </c>
      <c r="H30" s="197"/>
      <c r="I30" s="178"/>
      <c r="J30" s="102"/>
    </row>
    <row r="31" spans="1:11" ht="87.75" customHeight="1">
      <c r="A31" s="109" t="s">
        <v>49</v>
      </c>
      <c r="B31" s="138"/>
      <c r="C31" s="1"/>
      <c r="D31" s="138"/>
      <c r="E31" s="194"/>
      <c r="F31" s="191"/>
      <c r="G31" s="198"/>
      <c r="H31" s="199"/>
      <c r="I31" s="179"/>
      <c r="J31" s="102"/>
    </row>
    <row r="32" spans="1:11" ht="18.600000000000001" customHeight="1">
      <c r="A32" s="175"/>
      <c r="B32" s="139"/>
      <c r="C32" s="1"/>
      <c r="D32" s="139"/>
      <c r="E32" s="195"/>
      <c r="F32" s="192"/>
      <c r="G32" s="200"/>
      <c r="H32" s="201"/>
      <c r="I32" s="180"/>
      <c r="J32" s="102"/>
    </row>
    <row r="33" spans="1:10" ht="14.4" customHeight="1">
      <c r="A33" s="176"/>
      <c r="B33" s="103" t="s">
        <v>9</v>
      </c>
      <c r="C33" s="103"/>
      <c r="D33" s="79"/>
      <c r="E33" s="6"/>
      <c r="F33" s="8"/>
      <c r="G33" s="10"/>
      <c r="H33" s="37"/>
      <c r="I33" s="38">
        <f>G30</f>
        <v>17756200</v>
      </c>
      <c r="J33" s="102"/>
    </row>
    <row r="34" spans="1:10" ht="29.25" customHeight="1">
      <c r="A34" s="177"/>
      <c r="B34" s="105"/>
      <c r="C34" s="105"/>
      <c r="D34" s="105"/>
      <c r="E34" s="105"/>
      <c r="F34" s="105"/>
      <c r="G34" s="105"/>
      <c r="H34" s="105"/>
      <c r="I34" s="106"/>
      <c r="J34" s="102"/>
    </row>
    <row r="35" spans="1:10" ht="48.6" customHeight="1">
      <c r="A35" s="81"/>
      <c r="B35" s="57" t="s">
        <v>57</v>
      </c>
      <c r="C35" s="25"/>
      <c r="D35" s="116" t="s">
        <v>84</v>
      </c>
      <c r="E35" s="40">
        <v>14.44</v>
      </c>
      <c r="F35" s="40" t="s">
        <v>35</v>
      </c>
      <c r="G35" s="158"/>
      <c r="H35" s="125"/>
      <c r="I35" s="93"/>
      <c r="J35" s="102"/>
    </row>
    <row r="36" spans="1:10" ht="69" customHeight="1">
      <c r="A36" s="168" t="s">
        <v>50</v>
      </c>
      <c r="B36" s="57" t="s">
        <v>58</v>
      </c>
      <c r="C36" s="25"/>
      <c r="D36" s="116" t="s">
        <v>85</v>
      </c>
      <c r="E36" s="40">
        <f>11.04+10.8</f>
        <v>21.84</v>
      </c>
      <c r="F36" s="40" t="s">
        <v>35</v>
      </c>
      <c r="G36" s="158"/>
      <c r="H36" s="125"/>
      <c r="I36" s="93"/>
      <c r="J36" s="102"/>
    </row>
    <row r="37" spans="1:10" ht="58.2" customHeight="1">
      <c r="A37" s="169"/>
      <c r="B37" s="57" t="s">
        <v>70</v>
      </c>
      <c r="C37" s="58"/>
      <c r="D37" s="117" t="s">
        <v>86</v>
      </c>
      <c r="E37" s="40">
        <f>3.5*1.5</f>
        <v>5.25</v>
      </c>
      <c r="F37" s="40" t="s">
        <v>35</v>
      </c>
      <c r="G37" s="158"/>
      <c r="H37" s="125"/>
      <c r="I37" s="93"/>
      <c r="J37" s="102"/>
    </row>
    <row r="38" spans="1:10" ht="62.25" customHeight="1">
      <c r="A38" s="86"/>
      <c r="B38" s="57" t="s">
        <v>71</v>
      </c>
      <c r="C38" s="58"/>
      <c r="D38" s="117" t="s">
        <v>87</v>
      </c>
      <c r="E38" s="40">
        <f>3*4.5</f>
        <v>13.5</v>
      </c>
      <c r="F38" s="40" t="s">
        <v>35</v>
      </c>
      <c r="G38" s="124"/>
      <c r="H38" s="125"/>
      <c r="I38" s="99"/>
      <c r="J38" s="102"/>
    </row>
    <row r="39" spans="1:10" s="5" customFormat="1" ht="57" customHeight="1">
      <c r="A39" s="86"/>
      <c r="B39" s="57" t="s">
        <v>66</v>
      </c>
      <c r="C39" s="58"/>
      <c r="D39" s="117" t="s">
        <v>88</v>
      </c>
      <c r="E39" s="59">
        <f>3.6*3.6</f>
        <v>12.96</v>
      </c>
      <c r="F39" s="40" t="s">
        <v>35</v>
      </c>
      <c r="G39" s="124"/>
      <c r="H39" s="125"/>
      <c r="I39" s="99"/>
      <c r="J39" s="102"/>
    </row>
    <row r="40" spans="1:10" ht="0.75" hidden="1" customHeight="1">
      <c r="A40" s="83"/>
      <c r="B40" s="60"/>
      <c r="C40" s="61"/>
      <c r="D40" s="118"/>
      <c r="E40" s="62"/>
      <c r="F40" s="63"/>
      <c r="G40" s="87"/>
      <c r="H40" s="88"/>
      <c r="I40" s="64"/>
      <c r="J40" s="102"/>
    </row>
    <row r="41" spans="1:10" ht="0.75" hidden="1" customHeight="1">
      <c r="A41" s="86"/>
      <c r="B41" s="60"/>
      <c r="C41" s="61"/>
      <c r="D41" s="118"/>
      <c r="E41" s="62"/>
      <c r="F41" s="63"/>
      <c r="G41" s="87"/>
      <c r="H41" s="88"/>
      <c r="I41" s="64"/>
      <c r="J41" s="102"/>
    </row>
    <row r="42" spans="1:10" ht="0.75" hidden="1" customHeight="1">
      <c r="A42" s="86"/>
      <c r="B42" s="60"/>
      <c r="C42" s="61"/>
      <c r="D42" s="118"/>
      <c r="E42" s="62"/>
      <c r="F42" s="63"/>
      <c r="G42" s="87"/>
      <c r="H42" s="88"/>
      <c r="I42" s="64"/>
      <c r="J42" s="102"/>
    </row>
    <row r="43" spans="1:10" ht="0.75" hidden="1" customHeight="1">
      <c r="A43" s="86"/>
      <c r="B43" s="57" t="s">
        <v>59</v>
      </c>
      <c r="C43" s="65"/>
      <c r="D43" s="117" t="s">
        <v>41</v>
      </c>
      <c r="E43" s="72">
        <v>10</v>
      </c>
      <c r="F43" s="40" t="s">
        <v>35</v>
      </c>
      <c r="G43" s="122">
        <v>0</v>
      </c>
      <c r="H43" s="141"/>
      <c r="I43" s="93"/>
      <c r="J43" s="102"/>
    </row>
    <row r="44" spans="1:10" ht="12.75" hidden="1" customHeight="1">
      <c r="A44" s="86"/>
      <c r="B44" s="57" t="s">
        <v>60</v>
      </c>
      <c r="C44" s="65"/>
      <c r="D44" s="118" t="s">
        <v>89</v>
      </c>
      <c r="E44" s="72">
        <f>3.5*12.5</f>
        <v>43.75</v>
      </c>
      <c r="F44" s="40" t="s">
        <v>35</v>
      </c>
      <c r="G44" s="164">
        <v>58579</v>
      </c>
      <c r="H44" s="165"/>
      <c r="I44" s="93"/>
      <c r="J44" s="102"/>
    </row>
    <row r="45" spans="1:10" ht="49.8" customHeight="1">
      <c r="A45" s="86"/>
      <c r="B45" s="57" t="s">
        <v>105</v>
      </c>
      <c r="C45" s="65"/>
      <c r="D45" s="118" t="s">
        <v>63</v>
      </c>
      <c r="E45" s="72" t="s">
        <v>67</v>
      </c>
      <c r="F45" s="40" t="s">
        <v>35</v>
      </c>
      <c r="G45" s="122">
        <v>278200</v>
      </c>
      <c r="H45" s="141"/>
      <c r="I45" s="93"/>
      <c r="J45" s="102"/>
    </row>
    <row r="46" spans="1:10" ht="63" customHeight="1">
      <c r="A46" s="86"/>
      <c r="B46" s="73" t="s">
        <v>106</v>
      </c>
      <c r="C46" s="65"/>
      <c r="D46" s="118" t="s">
        <v>90</v>
      </c>
      <c r="E46" s="72">
        <v>297.5</v>
      </c>
      <c r="F46" s="40" t="s">
        <v>35</v>
      </c>
      <c r="G46" s="122"/>
      <c r="H46" s="123"/>
      <c r="I46" s="93"/>
      <c r="J46" s="102"/>
    </row>
    <row r="47" spans="1:10" ht="48.6" customHeight="1">
      <c r="A47" s="86"/>
      <c r="B47" s="73" t="s">
        <v>107</v>
      </c>
      <c r="C47" s="65"/>
      <c r="D47" s="118" t="s">
        <v>64</v>
      </c>
      <c r="E47" s="72">
        <v>16</v>
      </c>
      <c r="F47" s="40" t="s">
        <v>35</v>
      </c>
      <c r="G47" s="122"/>
      <c r="H47" s="123"/>
      <c r="I47" s="93"/>
      <c r="J47" s="102"/>
    </row>
    <row r="48" spans="1:10" ht="83.4" customHeight="1">
      <c r="A48" s="86"/>
      <c r="B48" s="73" t="s">
        <v>72</v>
      </c>
      <c r="C48" s="65"/>
      <c r="D48" s="118" t="s">
        <v>65</v>
      </c>
      <c r="E48" s="72">
        <v>400</v>
      </c>
      <c r="F48" s="40" t="s">
        <v>35</v>
      </c>
      <c r="G48" s="122"/>
      <c r="H48" s="123"/>
      <c r="I48" s="93"/>
      <c r="J48" s="102"/>
    </row>
    <row r="49" spans="1:10" ht="50.4" customHeight="1">
      <c r="A49" s="86"/>
      <c r="B49" s="73" t="s">
        <v>73</v>
      </c>
      <c r="C49" s="65"/>
      <c r="D49" s="118" t="s">
        <v>91</v>
      </c>
      <c r="E49" s="72">
        <f>30*3.5+3.8*1.2+3.2*3.8</f>
        <v>121.72</v>
      </c>
      <c r="F49" s="40" t="s">
        <v>35</v>
      </c>
      <c r="G49" s="122"/>
      <c r="H49" s="123"/>
      <c r="I49" s="93"/>
      <c r="J49" s="102"/>
    </row>
    <row r="50" spans="1:10" ht="57.6" customHeight="1">
      <c r="A50" s="86"/>
      <c r="B50" s="73" t="s">
        <v>74</v>
      </c>
      <c r="C50" s="65"/>
      <c r="D50" s="118" t="s">
        <v>92</v>
      </c>
      <c r="E50" s="72">
        <f>5.5*4.5</f>
        <v>24.75</v>
      </c>
      <c r="F50" s="40" t="s">
        <v>35</v>
      </c>
      <c r="G50" s="122"/>
      <c r="H50" s="123"/>
      <c r="I50" s="93"/>
      <c r="J50" s="102"/>
    </row>
    <row r="51" spans="1:10" ht="43.8" customHeight="1">
      <c r="A51" s="86"/>
      <c r="B51" s="73" t="s">
        <v>108</v>
      </c>
      <c r="C51" s="65"/>
      <c r="D51" s="118" t="s">
        <v>93</v>
      </c>
      <c r="E51" s="72">
        <f>3.8*4.5</f>
        <v>17.099999999999998</v>
      </c>
      <c r="F51" s="40" t="s">
        <v>35</v>
      </c>
      <c r="G51" s="122"/>
      <c r="H51" s="123"/>
      <c r="I51" s="93"/>
      <c r="J51" s="102"/>
    </row>
    <row r="52" spans="1:10" ht="45.75" customHeight="1">
      <c r="A52" s="86"/>
      <c r="B52" s="76" t="s">
        <v>68</v>
      </c>
      <c r="C52" s="65"/>
      <c r="D52" s="118" t="s">
        <v>69</v>
      </c>
      <c r="E52" s="72"/>
      <c r="F52" s="40" t="s">
        <v>35</v>
      </c>
      <c r="G52" s="122"/>
      <c r="H52" s="123"/>
      <c r="I52" s="93"/>
      <c r="J52" s="102"/>
    </row>
    <row r="53" spans="1:10" ht="30" customHeight="1">
      <c r="A53" s="86"/>
      <c r="B53" s="76" t="s">
        <v>75</v>
      </c>
      <c r="C53" s="65"/>
      <c r="D53" s="118" t="s">
        <v>76</v>
      </c>
      <c r="E53" s="72"/>
      <c r="F53" s="40" t="s">
        <v>35</v>
      </c>
      <c r="G53" s="122"/>
      <c r="H53" s="123"/>
      <c r="I53" s="93"/>
      <c r="J53" s="102"/>
    </row>
    <row r="54" spans="1:10" ht="51.6" customHeight="1">
      <c r="A54" s="86"/>
      <c r="B54" s="73" t="s">
        <v>109</v>
      </c>
      <c r="C54" s="75"/>
      <c r="D54" s="119" t="s">
        <v>94</v>
      </c>
      <c r="E54" s="21">
        <v>25</v>
      </c>
      <c r="F54" s="40" t="s">
        <v>35</v>
      </c>
      <c r="G54" s="122"/>
      <c r="H54" s="123"/>
      <c r="I54" s="93"/>
      <c r="J54" s="102"/>
    </row>
    <row r="55" spans="1:10" ht="27" customHeight="1">
      <c r="A55" s="86"/>
      <c r="B55" s="232" t="s">
        <v>9</v>
      </c>
      <c r="C55" s="233"/>
      <c r="D55" s="234"/>
      <c r="E55" s="92"/>
      <c r="F55" s="79"/>
      <c r="G55" s="140"/>
      <c r="H55" s="140"/>
      <c r="I55" s="39">
        <f>G45</f>
        <v>278200</v>
      </c>
      <c r="J55" s="110"/>
    </row>
    <row r="56" spans="1:10" s="5" customFormat="1" ht="34.799999999999997" customHeight="1">
      <c r="A56" s="226" t="s">
        <v>51</v>
      </c>
      <c r="B56" s="13" t="s">
        <v>52</v>
      </c>
      <c r="C56" s="25"/>
      <c r="D56" s="19" t="s">
        <v>28</v>
      </c>
      <c r="E56" s="46" t="s">
        <v>32</v>
      </c>
      <c r="F56" s="41" t="s">
        <v>35</v>
      </c>
      <c r="G56" s="120">
        <v>1525400</v>
      </c>
      <c r="H56" s="121"/>
      <c r="I56" s="27"/>
      <c r="J56" s="110"/>
    </row>
    <row r="57" spans="1:10" ht="55.2" customHeight="1">
      <c r="A57" s="227"/>
      <c r="B57" s="13" t="s">
        <v>77</v>
      </c>
      <c r="C57" s="25"/>
      <c r="D57" s="19" t="s">
        <v>78</v>
      </c>
      <c r="E57" s="52"/>
      <c r="F57" s="41" t="s">
        <v>81</v>
      </c>
      <c r="G57" s="124">
        <v>151000</v>
      </c>
      <c r="H57" s="125"/>
      <c r="I57" s="27"/>
      <c r="J57" s="110"/>
    </row>
    <row r="58" spans="1:10" ht="37.5" customHeight="1">
      <c r="A58" s="149"/>
      <c r="B58" s="70" t="s">
        <v>53</v>
      </c>
      <c r="C58" s="12"/>
      <c r="D58" s="71" t="s">
        <v>43</v>
      </c>
      <c r="E58" s="115"/>
      <c r="F58" s="40" t="s">
        <v>54</v>
      </c>
      <c r="G58" s="122">
        <v>1584900</v>
      </c>
      <c r="H58" s="123"/>
      <c r="I58" s="27"/>
      <c r="J58" s="110"/>
    </row>
    <row r="59" spans="1:10" ht="28.95" customHeight="1">
      <c r="A59" s="150"/>
      <c r="B59" s="28" t="s">
        <v>56</v>
      </c>
      <c r="C59" s="12"/>
      <c r="D59" s="66" t="s">
        <v>42</v>
      </c>
      <c r="E59" s="52" t="s">
        <v>62</v>
      </c>
      <c r="F59" s="40" t="s">
        <v>36</v>
      </c>
      <c r="G59" s="122">
        <v>350000</v>
      </c>
      <c r="H59" s="123"/>
      <c r="I59" s="48"/>
      <c r="J59" s="110"/>
    </row>
    <row r="60" spans="1:10" ht="36" customHeight="1">
      <c r="A60" s="151"/>
      <c r="B60" s="77" t="s">
        <v>82</v>
      </c>
      <c r="C60" s="90"/>
      <c r="D60" s="54" t="s">
        <v>80</v>
      </c>
      <c r="E60" s="47"/>
      <c r="F60" s="101" t="s">
        <v>81</v>
      </c>
      <c r="G60" s="142"/>
      <c r="H60" s="143"/>
      <c r="I60" s="45"/>
      <c r="J60" s="102"/>
    </row>
    <row r="61" spans="1:10" ht="90.75" customHeight="1">
      <c r="A61" s="151"/>
      <c r="B61" s="28" t="s">
        <v>83</v>
      </c>
      <c r="C61" s="68"/>
      <c r="D61" s="66" t="s">
        <v>39</v>
      </c>
      <c r="E61" s="46" t="s">
        <v>79</v>
      </c>
      <c r="F61" s="40" t="s">
        <v>40</v>
      </c>
      <c r="G61" s="152"/>
      <c r="H61" s="153"/>
      <c r="I61" s="69"/>
      <c r="J61" s="102"/>
    </row>
    <row r="62" spans="1:10" ht="37.5" customHeight="1">
      <c r="A62" s="67"/>
      <c r="B62" s="103" t="s">
        <v>9</v>
      </c>
      <c r="C62" s="104"/>
      <c r="D62" s="80"/>
      <c r="E62" s="53"/>
      <c r="F62" s="79"/>
      <c r="G62" s="146"/>
      <c r="H62" s="146"/>
      <c r="I62" s="112">
        <f>G56+G57+G58+G59+G61+G60</f>
        <v>3611300</v>
      </c>
      <c r="J62" s="111"/>
    </row>
    <row r="63" spans="1:10" ht="82.5" customHeight="1">
      <c r="A63" s="147" t="s">
        <v>110</v>
      </c>
      <c r="B63" s="13" t="s">
        <v>44</v>
      </c>
      <c r="C63" s="12"/>
      <c r="D63" s="19" t="s">
        <v>29</v>
      </c>
      <c r="E63" s="114"/>
      <c r="F63" s="26" t="s">
        <v>25</v>
      </c>
      <c r="G63" s="122">
        <v>500000</v>
      </c>
      <c r="H63" s="123"/>
      <c r="I63" s="32"/>
      <c r="J63" s="110"/>
    </row>
    <row r="64" spans="1:10" ht="91.5" customHeight="1">
      <c r="A64" s="148"/>
      <c r="B64" s="13" t="s">
        <v>111</v>
      </c>
      <c r="C64" s="12"/>
      <c r="D64" s="14" t="s">
        <v>112</v>
      </c>
      <c r="E64" s="90"/>
      <c r="F64" s="15"/>
      <c r="G64" s="122">
        <v>100000</v>
      </c>
      <c r="H64" s="123"/>
      <c r="I64" s="16">
        <f>G64+G63</f>
        <v>600000</v>
      </c>
      <c r="J64" s="102"/>
    </row>
    <row r="65" spans="1:10" ht="24.75" customHeight="1">
      <c r="A65" s="11"/>
      <c r="B65" s="91"/>
      <c r="C65" s="91"/>
      <c r="D65" s="31"/>
      <c r="E65" s="31"/>
      <c r="F65" s="31"/>
      <c r="G65" s="31"/>
      <c r="H65" s="31"/>
      <c r="I65" s="98">
        <f>I64+I62+I33+I28+G25+D17+D14+I55</f>
        <v>23283500</v>
      </c>
      <c r="J65" s="110"/>
    </row>
    <row r="66" spans="1:10" ht="24.75" customHeight="1">
      <c r="A66" s="11"/>
      <c r="B66" s="137" t="s">
        <v>21</v>
      </c>
      <c r="C66" s="1"/>
      <c r="D66" s="131" t="s">
        <v>22</v>
      </c>
      <c r="E66" s="132"/>
      <c r="F66" s="132"/>
      <c r="G66" s="132"/>
      <c r="H66" s="132"/>
      <c r="I66" s="133"/>
      <c r="J66" s="102"/>
    </row>
    <row r="67" spans="1:10" ht="49.5" customHeight="1">
      <c r="A67" s="107" t="s">
        <v>55</v>
      </c>
      <c r="B67" s="138"/>
      <c r="C67" s="1"/>
      <c r="D67" s="134"/>
      <c r="E67" s="135"/>
      <c r="F67" s="135"/>
      <c r="G67" s="135"/>
      <c r="H67" s="135"/>
      <c r="I67" s="136"/>
      <c r="J67" s="102"/>
    </row>
    <row r="68" spans="1:10" ht="1.5" customHeight="1">
      <c r="A68" s="144"/>
      <c r="B68" s="139"/>
      <c r="C68" s="17"/>
      <c r="D68" s="23"/>
      <c r="E68" s="24"/>
      <c r="F68" s="24"/>
      <c r="G68" s="24"/>
      <c r="H68" s="24"/>
      <c r="I68" s="97"/>
      <c r="J68" s="102"/>
    </row>
    <row r="69" spans="1:10" ht="54.75" customHeight="1">
      <c r="A69" s="145"/>
      <c r="B69" s="18" t="s">
        <v>18</v>
      </c>
      <c r="C69" s="91"/>
      <c r="D69" s="126" t="s">
        <v>19</v>
      </c>
      <c r="E69" s="129"/>
      <c r="F69" s="129"/>
      <c r="G69" s="129"/>
      <c r="H69" s="129"/>
      <c r="I69" s="130"/>
      <c r="J69" s="102"/>
    </row>
    <row r="70" spans="1:10" ht="22.95" hidden="1" customHeight="1">
      <c r="A70" s="94"/>
      <c r="B70" s="18" t="s">
        <v>16</v>
      </c>
      <c r="C70" s="96"/>
      <c r="D70" s="126" t="s">
        <v>17</v>
      </c>
      <c r="E70" s="127"/>
      <c r="F70" s="127"/>
      <c r="G70" s="127"/>
      <c r="H70" s="127"/>
      <c r="I70" s="128"/>
      <c r="J70" s="102"/>
    </row>
    <row r="71" spans="1:10" ht="34.200000000000003" customHeight="1">
      <c r="A71" s="20"/>
    </row>
    <row r="72" spans="1:10" ht="33.75" customHeight="1">
      <c r="A72" s="20"/>
    </row>
  </sheetData>
  <mergeCells count="91">
    <mergeCell ref="G13:H13"/>
    <mergeCell ref="C13:D13"/>
    <mergeCell ref="A56:A57"/>
    <mergeCell ref="B16:C16"/>
    <mergeCell ref="G16:H16"/>
    <mergeCell ref="F21:F22"/>
    <mergeCell ref="E21:E22"/>
    <mergeCell ref="B55:D55"/>
    <mergeCell ref="G19:H20"/>
    <mergeCell ref="G21:H22"/>
    <mergeCell ref="A18:A25"/>
    <mergeCell ref="B19:B20"/>
    <mergeCell ref="A1:I2"/>
    <mergeCell ref="A11:A12"/>
    <mergeCell ref="F11:F12"/>
    <mergeCell ref="B10:D10"/>
    <mergeCell ref="E10:I10"/>
    <mergeCell ref="C11:D12"/>
    <mergeCell ref="A3:I5"/>
    <mergeCell ref="B6:D6"/>
    <mergeCell ref="E6:I6"/>
    <mergeCell ref="E7:I7"/>
    <mergeCell ref="B8:D8"/>
    <mergeCell ref="E8:I8"/>
    <mergeCell ref="B7:D7"/>
    <mergeCell ref="B11:B12"/>
    <mergeCell ref="E9:I9"/>
    <mergeCell ref="I11:I12"/>
    <mergeCell ref="G11:H12"/>
    <mergeCell ref="E11:E12"/>
    <mergeCell ref="A14:C14"/>
    <mergeCell ref="D14:I14"/>
    <mergeCell ref="A15:A16"/>
    <mergeCell ref="A17:C17"/>
    <mergeCell ref="B15:I15"/>
    <mergeCell ref="D30:D32"/>
    <mergeCell ref="F19:F20"/>
    <mergeCell ref="G25:I25"/>
    <mergeCell ref="F30:F32"/>
    <mergeCell ref="E30:E32"/>
    <mergeCell ref="A36:A37"/>
    <mergeCell ref="D17:I17"/>
    <mergeCell ref="I21:I22"/>
    <mergeCell ref="B21:C22"/>
    <mergeCell ref="A32:A34"/>
    <mergeCell ref="G36:H36"/>
    <mergeCell ref="I30:I32"/>
    <mergeCell ref="G37:H37"/>
    <mergeCell ref="G23:H23"/>
    <mergeCell ref="G27:H27"/>
    <mergeCell ref="B18:I18"/>
    <mergeCell ref="E19:E20"/>
    <mergeCell ref="G44:H44"/>
    <mergeCell ref="G43:H43"/>
    <mergeCell ref="I19:I20"/>
    <mergeCell ref="G38:H38"/>
    <mergeCell ref="G30:H32"/>
    <mergeCell ref="B30:B32"/>
    <mergeCell ref="D19:D20"/>
    <mergeCell ref="D21:D22"/>
    <mergeCell ref="D24:D25"/>
    <mergeCell ref="G24:H24"/>
    <mergeCell ref="G51:H51"/>
    <mergeCell ref="G46:H46"/>
    <mergeCell ref="G47:H47"/>
    <mergeCell ref="G48:H48"/>
    <mergeCell ref="G49:H49"/>
    <mergeCell ref="G50:H50"/>
    <mergeCell ref="G35:H35"/>
    <mergeCell ref="A68:A69"/>
    <mergeCell ref="G63:H63"/>
    <mergeCell ref="G62:H62"/>
    <mergeCell ref="A63:A64"/>
    <mergeCell ref="A58:A61"/>
    <mergeCell ref="G61:H61"/>
    <mergeCell ref="B66:B68"/>
    <mergeCell ref="G54:H54"/>
    <mergeCell ref="G55:H55"/>
    <mergeCell ref="G53:H53"/>
    <mergeCell ref="G39:H39"/>
    <mergeCell ref="G45:H45"/>
    <mergeCell ref="G60:H60"/>
    <mergeCell ref="G64:H64"/>
    <mergeCell ref="G52:H52"/>
    <mergeCell ref="G56:H56"/>
    <mergeCell ref="G59:H59"/>
    <mergeCell ref="G58:H58"/>
    <mergeCell ref="G57:H57"/>
    <mergeCell ref="D70:I70"/>
    <mergeCell ref="D69:I69"/>
    <mergeCell ref="D66:I67"/>
  </mergeCells>
  <phoneticPr fontId="4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Владелец</cp:lastModifiedBy>
  <cp:lastPrinted>2020-05-19T07:46:42Z</cp:lastPrinted>
  <dcterms:created xsi:type="dcterms:W3CDTF">2011-06-02T06:27:54Z</dcterms:created>
  <dcterms:modified xsi:type="dcterms:W3CDTF">2020-07-30T08:12:36Z</dcterms:modified>
</cp:coreProperties>
</file>