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63\Public\Old Public\ВЦП 2020-2021-2022\ВЦП 2020-2022\2020 вцп основная\"/>
    </mc:Choice>
  </mc:AlternateContent>
  <bookViews>
    <workbookView xWindow="0" yWindow="0" windowWidth="28800" windowHeight="12435"/>
  </bookViews>
  <sheets>
    <sheet name="Лист2" sheetId="2" r:id="rId1"/>
  </sheets>
  <definedNames>
    <definedName name="_xlnm.Print_Area" localSheetId="0">Лист2!$A$1:$J$78</definedName>
  </definedNames>
  <calcPr calcId="152511"/>
</workbook>
</file>

<file path=xl/calcChain.xml><?xml version="1.0" encoding="utf-8"?>
<calcChain xmlns="http://schemas.openxmlformats.org/spreadsheetml/2006/main">
  <c r="J60" i="2" l="1"/>
  <c r="F56" i="2" l="1"/>
  <c r="F55" i="2"/>
  <c r="F54" i="2"/>
  <c r="F49" i="2"/>
  <c r="F42" i="2"/>
  <c r="F41" i="2"/>
  <c r="F40" i="2"/>
  <c r="F39" i="2"/>
  <c r="J68" i="2" l="1"/>
  <c r="J31" i="2" l="1"/>
  <c r="J71" i="2"/>
  <c r="J36" i="2"/>
  <c r="D17" i="2"/>
  <c r="H28" i="2"/>
  <c r="J73" i="2" l="1"/>
</calcChain>
</file>

<file path=xl/sharedStrings.xml><?xml version="1.0" encoding="utf-8"?>
<sst xmlns="http://schemas.openxmlformats.org/spreadsheetml/2006/main" count="147" uniqueCount="123">
  <si>
    <t>Заказчик</t>
  </si>
  <si>
    <t>1.</t>
  </si>
  <si>
    <t>2.</t>
  </si>
  <si>
    <t>3.</t>
  </si>
  <si>
    <t>4.</t>
  </si>
  <si>
    <t>Наименование работ</t>
  </si>
  <si>
    <t>Адрес проведения работ</t>
  </si>
  <si>
    <t>Объем</t>
  </si>
  <si>
    <t>Лимит финансирования, руб.</t>
  </si>
  <si>
    <t>Примечание</t>
  </si>
  <si>
    <t>Лимит финансирования</t>
  </si>
  <si>
    <t>Время и периодичн. проведения</t>
  </si>
  <si>
    <t>В течении года</t>
  </si>
  <si>
    <t>Основание для разработки программы</t>
  </si>
  <si>
    <t xml:space="preserve">Местная Администрация МО п. Усть-Ижора </t>
  </si>
  <si>
    <t>Цели программы</t>
  </si>
  <si>
    <t>Источники финансирования программы</t>
  </si>
  <si>
    <t xml:space="preserve"> м²</t>
  </si>
  <si>
    <t>Отчет о выполнении программы</t>
  </si>
  <si>
    <t>Отчет о выполнении программы публикуется (обнародуется) в МО</t>
  </si>
  <si>
    <t xml:space="preserve">Информационное обеспечение </t>
  </si>
  <si>
    <t>Информирование жителей МО п. Усть-Ижора о планируемых и проводимых работах осуществляется через муниципальную газету «Вестник Усть-Ижоры», официальный сайт Местной Администрации и информационные стенды</t>
  </si>
  <si>
    <t>8. Выполнение  оформления к праздничным мероприятиям на территории МО</t>
  </si>
  <si>
    <t>Согласно адресной программе, утвержденной администрацией Колпинского района</t>
  </si>
  <si>
    <t>Механизм реализации программы</t>
  </si>
  <si>
    <t>Заключение муниципальных контрактов, договоров подряда с физическими и юридическими лицами в соответствии с положениями федерального закона № 44-ФЗ и другими нормативными правовыми актами, регулирующими отношения, связанные с размещением муниципальных заказов</t>
  </si>
  <si>
    <t>май-октябрь</t>
  </si>
  <si>
    <t xml:space="preserve"> Лимит финансирования </t>
  </si>
  <si>
    <t>апрель; декабрь</t>
  </si>
  <si>
    <t>Задачи программы</t>
  </si>
  <si>
    <t>6.</t>
  </si>
  <si>
    <t>№</t>
  </si>
  <si>
    <t>Пересечение ул.Школьная и ул.Станционная</t>
  </si>
  <si>
    <t>Ул.Социалистическая от Славянской дороги до улицы Полины Осипенко, ул. Максима Горького,  ул. Школьная, ул. Третьей Пятилетки, Шлиссельбургский пр.,  ул.Новая, ул.Пушкинская, ул.Станционная, ул.Труда.ул Славянская дорога к Храму</t>
  </si>
  <si>
    <t>1)Шлиссельбургское шоссе д.219, д.44.) ул. Бугры напротив д.4</t>
  </si>
  <si>
    <t xml:space="preserve">3.3.Посадка деревьев </t>
  </si>
  <si>
    <t>2200 м2</t>
  </si>
  <si>
    <t>Улучшение качества жизни и обеспечение благоприятных условий
проживания населения на территории МО п. Усть-Ижора</t>
  </si>
  <si>
    <t>7.</t>
  </si>
  <si>
    <t>8.</t>
  </si>
  <si>
    <t>апрель-октябрь</t>
  </si>
  <si>
    <t>по заявлению жителей, санитарные зоны, находящиеся на обслуживании</t>
  </si>
  <si>
    <t>июль-сентябрь</t>
  </si>
  <si>
    <t>май-июль</t>
  </si>
  <si>
    <t>Территория МО п.Усть-Ижора</t>
  </si>
  <si>
    <t>Зона отдыха отдыха по адресу: ул.Некрасова - Садовая, М.Горького д.21, угол Станционаая ул. и Чкалова ул.</t>
  </si>
  <si>
    <t>826 596 м2</t>
  </si>
  <si>
    <t>на территории МО п.Усть-Ижора</t>
  </si>
  <si>
    <t>май-июнь</t>
  </si>
  <si>
    <t>ул.Третьей Пятилетки д. 19 А</t>
  </si>
  <si>
    <t>ул.Новая 22-24, ул.Социалистическая д.51, ул.М.Горького д.21, пересечение ул.Чкалова и ул.Станционной</t>
  </si>
  <si>
    <t xml:space="preserve">1)4 000 шт.х2 -80 м²   2)300 шт. - 15 м²              </t>
  </si>
  <si>
    <t>у д.38 Шлиссельбургское шоссе</t>
  </si>
  <si>
    <t>2 700 м2</t>
  </si>
  <si>
    <t>8.1. Выполнение  работ по временному размещению злементов  оформления к праздничным мероприятиям</t>
  </si>
  <si>
    <t>апрель,октябрь</t>
  </si>
  <si>
    <t>1. Уборка территорий</t>
  </si>
  <si>
    <t>1700 м²</t>
  </si>
  <si>
    <t xml:space="preserve">2. Озеленение территории  муниципального образования </t>
  </si>
  <si>
    <t xml:space="preserve">3.Проводимое санитарных  рубок ( в том числе удаление аварийных больных деревьев и кустарников)  </t>
  </si>
  <si>
    <t xml:space="preserve"> 4. Организация и осуществление уборки и санитарной очистки территории муниципального образования</t>
  </si>
  <si>
    <t>5.Содержание и ремонт покрытий придомовых территорий и территорий  пешеходных дорожек</t>
  </si>
  <si>
    <t>6 Размещение и содержание спортивных , детских  площадок  и зон отдыха,включая ремонт  расположенных на  них  злементов благоустройства</t>
  </si>
  <si>
    <t xml:space="preserve">6.1. Работы по созданию Зоны отдыха </t>
  </si>
  <si>
    <t>6.3. Размещение (создания) детской площадки</t>
  </si>
  <si>
    <t>апрель-август</t>
  </si>
  <si>
    <t xml:space="preserve">     Итого по программе на 2020 г.     </t>
  </si>
  <si>
    <r>
      <t xml:space="preserve">Закон Санкт-Петербурга «Об организации местного самоуправления в Санкт-Петербурге» от 23.09.2009 г. № 420-79;  Проект  Закона Санкт-Петербурга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«О бюджете Санкт-Петербурга на 2020 год и плановый период 2021 и 2022 годов», Устав МО п.Усть-Ижора, Бюджетный Кодекс Российской Федерации</t>
    </r>
  </si>
  <si>
    <t>6.4.Ремонт оборудования (покраска оборудования и замена )</t>
  </si>
  <si>
    <t>5.1  Содержание ( ремонт) покрытий</t>
  </si>
  <si>
    <t>5.2 Содержание ( ремонт) покрытий</t>
  </si>
  <si>
    <t>5.6 Содержание ( ремонт) покрытий</t>
  </si>
  <si>
    <t>5.7 Содержание ( ремонт) покрытий</t>
  </si>
  <si>
    <t xml:space="preserve">Уборка территорий, тупиков и проездов; озеленении территории МО п.Усть-Ижора; организация и осуществление уборки и санитарной очистки территории муниципального образования; организация и осуществление уборки и санитарной очистки территории муниципального образования; компенсационное озеленение ,проводимое санитарных  рубок ( в том числе удаление аварийных больных деревьев и кустарников); содержание ( ремонт) придомовых территорий и территорий дворов, пешеходные дорожки; создание зон отдыха, в том числе обустройство, содержание и уборку территорий детских площадок; выполнение  оформления к праздничным мероприятиям на территории МО; размещение и содержание наружной информации в части указателей домов жителей                           </t>
  </si>
  <si>
    <t xml:space="preserve">Бюджет МО п.Усть-Ижора  на 2020 год </t>
  </si>
  <si>
    <t>детское оборудование, скамейки, тренажеры,ограждение площадок</t>
  </si>
  <si>
    <t xml:space="preserve">  ул. Социалистическая </t>
  </si>
  <si>
    <t>ул. Социалистическая д. 114</t>
  </si>
  <si>
    <t>ул. Социалистическая д. 121 корп. 2А, д. 123 корп. 2, д.129 б, 129 а, Шлиссельбургское шоссе д. 171 корп. 2А</t>
  </si>
  <si>
    <t>5.5 Содержание ( ремонт) покрытий</t>
  </si>
  <si>
    <t>299 м2</t>
  </si>
  <si>
    <t>5.16  Содержание (ремонт) покрытий</t>
  </si>
  <si>
    <t>5.15  Содержание (ремонт) покрытий</t>
  </si>
  <si>
    <t>5.13  Содержание (ремонт) покрытий</t>
  </si>
  <si>
    <t>ул. Новая, д. 19 к. 2</t>
  </si>
  <si>
    <t>5.3 Текущий ремонт покрытий</t>
  </si>
  <si>
    <t>5.4 Содержание ( ремонт) покрытий</t>
  </si>
  <si>
    <t>5.8 Содержание ( ремонт) пешеходной дорожки</t>
  </si>
  <si>
    <t>5.9  Содержание (ремонт) покрытий</t>
  </si>
  <si>
    <t>5.10  Содержание (ремонт) покрытий</t>
  </si>
  <si>
    <t>5.11  Содержание (ремонт) покрытий</t>
  </si>
  <si>
    <t>5.12  Содержание (ремонт) покрытий</t>
  </si>
  <si>
    <t>5.14 Содержание (ремонт) покрытий</t>
  </si>
  <si>
    <t>ул. Новая, д. 27</t>
  </si>
  <si>
    <t>6.2. Проектирование детской спортивной площадки</t>
  </si>
  <si>
    <t>ул. Полевая</t>
  </si>
  <si>
    <t>14 шт.</t>
  </si>
  <si>
    <t>от Центральной дорожки к Петрозаводскому шоссе с установкой автономных светильников</t>
  </si>
  <si>
    <t>апрель</t>
  </si>
  <si>
    <t>6.5. Проектирование пешеходной тропинки от Центральной дорожки к Петрозаводскому шоссе</t>
  </si>
  <si>
    <t>6.6. Проектирование с согласованием информационных стендов</t>
  </si>
  <si>
    <t xml:space="preserve">Приложение № 6 к Постановлению  Местной Администрации МО п.Усть-Ижора от 09.10.2019 № 26/01-13        </t>
  </si>
  <si>
    <t>ул. Школьная, д. 19 (Длина 3,8 м.п. ширина 3,8 м.п.)</t>
  </si>
  <si>
    <t>ул. Чкалова, д. 9 (Длина 2,4 м.п. ширина 4,6 м.п. + Длина 3,0 м.п. ширина 3,6 м.п)</t>
  </si>
  <si>
    <t>ул. Максима Горького, д. 26 кв. 1 (Длина 3,5 м.п. ширина 1,5 м.п.)</t>
  </si>
  <si>
    <t>ул. Максима Горького, д. 26 кв. 2 (Длина 3,0 м.п. ширина 4,5 м.п.)</t>
  </si>
  <si>
    <t>ул. Максима Горького, д. 34 (Длина 3,6 м.п. ширина 3,6 м.п.)</t>
  </si>
  <si>
    <t>ул.Третьей Пятилетки д. 30 (Длина 3,5 м.п. ширина 12,5 м.п.)</t>
  </si>
  <si>
    <t>ул. Социалистическая д. 71 А, 69 Б (Длина 85,0 м.п. ширина 3,5 м.п.)</t>
  </si>
  <si>
    <t>Шлиссельбургское шоссе д. 115 лит. А, 117 (Длина 30,0 м.п. ширина 3,5 м.п. + Длина 1,2 м.п. ширина 3,8 м.п. + Длина 3,2 м.п. ширина 3,8 м.п.)</t>
  </si>
  <si>
    <t>ул. Станционная д. 6 (Длина 5,5 м.п. ширина 4,5 м.п.)</t>
  </si>
  <si>
    <t>ул. Школьная д. 7 (Длина 3,8 м.п. ширина 4,5 м.п.)</t>
  </si>
  <si>
    <t>ул. Социалистическая, д. 130 (Длина 5,0 м.п. ширина 5,0 м.п.)</t>
  </si>
  <si>
    <t>5.17  Проектирование пешеходной дорожки</t>
  </si>
  <si>
    <t xml:space="preserve">1.1. Очистка от мусора (организация субботника по очистке территории, приобретение инвентаря: мешки, грабли, лопаты, перчатки, контейнеры )                                                 очистка территории от мусора,                                                                                </t>
  </si>
  <si>
    <t>2.1. Формирование клумб, посадка цветов</t>
  </si>
  <si>
    <t>2.2.  Уход за зелеными насаждениями  с заменой  грунта</t>
  </si>
  <si>
    <t>3.1 Валка аварийных деревьев,кустарников</t>
  </si>
  <si>
    <t>4.1 Санитарная очистка  территории муниципального образования</t>
  </si>
  <si>
    <t xml:space="preserve">3 -шт.- клен,                   4 шт.- ива шаровидная </t>
  </si>
  <si>
    <t>март-апрель</t>
  </si>
  <si>
    <t xml:space="preserve">МУНИЦИПАЛЬНАЯ ПРОГРАММА ПО БЛАГОУСТРОЙСТВУ ТЕРРИТОРИИ  ВНУТРИГОРОДСКОГО МУНИЦИПАЛЬНОГО ОБРАЗОВАНИЯ САНКТ-ПЕТЕРБУРГА ПОСЕЛКА УСТЬ-ИЖОРА НА  2020 ГОД </t>
  </si>
  <si>
    <t>Зоны отдыха по адресам: ул. Новая д.22-24   - 50 м², ул.Социалистическая д.51-51А 245 м², ул.Комсомола д.6.-  287 м² , ул .Максима Горького д.21-80м²,  ул.Малая и ул.Луговая  50м² , ул.Чкалова угол со Станционной 150м², Социалистическая у д.75-77 - 85 м2, ул.Некрасова  - Садовая - 70 м2.Речная ул.д.21 -80м2, Пешеходная дорожка от 18 презда до центральной дорожки -300м2,Центральная дорожка  от ул. Социалистическая до Петразаводского шоссе-15м2  Замена грунта: территория ограниченая ул. Садовая, Некрасова, Петрозаводское шоссе, Социалистическая - 60 м3; детская площадка ул. Речная - 20 м3, Шлиссельбургское шоссе у д. 44 - 20 м3, Центральная дорожка - 100 м3. Закупка семян - 10 кг.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</si>
</sst>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#,##0.00&quot;р.&quot;"/>
    <numFmt numFmtId="166" formatCode="#,##0.00_р_.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55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right" vertical="top" wrapText="1"/>
    </xf>
    <xf numFmtId="0" fontId="6" fillId="0" borderId="0" xfId="0" applyFont="1"/>
    <xf numFmtId="0" fontId="5" fillId="0" borderId="0" xfId="0" applyFont="1"/>
    <xf numFmtId="0" fontId="6" fillId="0" borderId="0" xfId="0" applyFont="1" applyAlignment="1"/>
    <xf numFmtId="0" fontId="2" fillId="0" borderId="2" xfId="0" applyFont="1" applyBorder="1" applyAlignment="1">
      <alignment horizontal="right" vertical="top" wrapText="1"/>
    </xf>
    <xf numFmtId="0" fontId="1" fillId="0" borderId="2" xfId="0" applyFont="1" applyBorder="1"/>
    <xf numFmtId="0" fontId="2" fillId="0" borderId="3" xfId="0" applyFont="1" applyBorder="1" applyAlignment="1">
      <alignment horizontal="right" vertical="top" wrapText="1"/>
    </xf>
    <xf numFmtId="165" fontId="1" fillId="0" borderId="4" xfId="0" applyNumberFormat="1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vertical="center"/>
    </xf>
    <xf numFmtId="4" fontId="2" fillId="0" borderId="3" xfId="0" applyNumberFormat="1" applyFont="1" applyBorder="1"/>
    <xf numFmtId="0" fontId="1" fillId="0" borderId="7" xfId="0" applyFont="1" applyBorder="1"/>
    <xf numFmtId="0" fontId="1" fillId="0" borderId="2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top" wrapText="1"/>
    </xf>
    <xf numFmtId="165" fontId="2" fillId="0" borderId="2" xfId="0" applyNumberFormat="1" applyFont="1" applyBorder="1" applyAlignment="1">
      <alignment horizontal="left" vertical="center" wrapText="1"/>
    </xf>
    <xf numFmtId="165" fontId="2" fillId="0" borderId="3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vertical="top" wrapText="1"/>
    </xf>
    <xf numFmtId="0" fontId="5" fillId="0" borderId="1" xfId="0" applyFont="1" applyBorder="1"/>
    <xf numFmtId="165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8" fillId="0" borderId="11" xfId="0" applyNumberFormat="1" applyFont="1" applyFill="1" applyBorder="1" applyAlignment="1">
      <alignment horizontal="right" vertical="top" wrapText="1"/>
    </xf>
    <xf numFmtId="4" fontId="2" fillId="0" borderId="3" xfId="0" applyNumberFormat="1" applyFont="1" applyFill="1" applyBorder="1" applyAlignment="1">
      <alignment wrapText="1"/>
    </xf>
    <xf numFmtId="0" fontId="10" fillId="0" borderId="3" xfId="0" applyFont="1" applyBorder="1" applyAlignment="1">
      <alignment wrapText="1"/>
    </xf>
    <xf numFmtId="0" fontId="11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wrapText="1"/>
    </xf>
    <xf numFmtId="0" fontId="12" fillId="0" borderId="1" xfId="0" applyFont="1" applyBorder="1"/>
    <xf numFmtId="2" fontId="10" fillId="0" borderId="2" xfId="0" applyNumberFormat="1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4" fontId="2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/>
    <xf numFmtId="0" fontId="1" fillId="0" borderId="3" xfId="0" applyFont="1" applyBorder="1" applyAlignment="1">
      <alignment horizontal="left" vertical="center" wrapText="1"/>
    </xf>
    <xf numFmtId="0" fontId="16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center" wrapText="1"/>
    </xf>
    <xf numFmtId="0" fontId="10" fillId="0" borderId="11" xfId="0" applyFont="1" applyBorder="1" applyAlignment="1"/>
    <xf numFmtId="4" fontId="10" fillId="0" borderId="5" xfId="0" applyNumberFormat="1" applyFont="1" applyBorder="1" applyAlignment="1"/>
    <xf numFmtId="0" fontId="1" fillId="0" borderId="1" xfId="0" applyFont="1" applyFill="1" applyBorder="1" applyAlignment="1">
      <alignment horizontal="center" vertical="center" wrapText="1"/>
    </xf>
    <xf numFmtId="164" fontId="1" fillId="0" borderId="7" xfId="1" applyFont="1" applyBorder="1" applyAlignment="1">
      <alignment vertical="center"/>
    </xf>
    <xf numFmtId="0" fontId="2" fillId="0" borderId="2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3" borderId="13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horizontal="left" vertical="top" wrapText="1"/>
    </xf>
    <xf numFmtId="165" fontId="12" fillId="0" borderId="4" xfId="0" applyNumberFormat="1" applyFont="1" applyBorder="1" applyAlignment="1">
      <alignment horizontal="center" vertical="center" wrapText="1"/>
    </xf>
    <xf numFmtId="164" fontId="1" fillId="0" borderId="14" xfId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1" xfId="0" applyFont="1" applyFill="1" applyBorder="1" applyAlignment="1"/>
    <xf numFmtId="164" fontId="1" fillId="0" borderId="1" xfId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top" wrapText="1"/>
    </xf>
    <xf numFmtId="0" fontId="1" fillId="0" borderId="9" xfId="0" applyFont="1" applyFill="1" applyBorder="1"/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horizontal="center" vertical="center"/>
    </xf>
    <xf numFmtId="0" fontId="1" fillId="0" borderId="6" xfId="0" applyFont="1" applyFill="1" applyBorder="1"/>
    <xf numFmtId="0" fontId="9" fillId="3" borderId="1" xfId="0" applyFont="1" applyFill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center" wrapText="1"/>
    </xf>
    <xf numFmtId="0" fontId="1" fillId="0" borderId="1" xfId="0" applyFont="1" applyFill="1" applyBorder="1"/>
    <xf numFmtId="49" fontId="14" fillId="0" borderId="1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vertical="top" wrapText="1"/>
    </xf>
    <xf numFmtId="0" fontId="9" fillId="3" borderId="7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/>
    <xf numFmtId="2" fontId="1" fillId="4" borderId="4" xfId="0" applyNumberFormat="1" applyFont="1" applyFill="1" applyBorder="1" applyAlignment="1">
      <alignment horizontal="left" vertical="top" wrapText="1"/>
    </xf>
    <xf numFmtId="16" fontId="1" fillId="0" borderId="7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right" vertical="top" wrapText="1"/>
    </xf>
    <xf numFmtId="0" fontId="1" fillId="3" borderId="9" xfId="0" applyFont="1" applyFill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65" fontId="2" fillId="0" borderId="4" xfId="0" applyNumberFormat="1" applyFont="1" applyBorder="1" applyAlignment="1">
      <alignment horizontal="left" vertical="center" wrapText="1"/>
    </xf>
    <xf numFmtId="0" fontId="10" fillId="0" borderId="2" xfId="0" applyFont="1" applyBorder="1" applyAlignment="1"/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vertical="top" wrapText="1"/>
    </xf>
    <xf numFmtId="0" fontId="6" fillId="0" borderId="16" xfId="0" applyFont="1" applyBorder="1"/>
    <xf numFmtId="0" fontId="2" fillId="0" borderId="3" xfId="0" applyFont="1" applyBorder="1" applyAlignment="1">
      <alignment vertical="top" wrapText="1"/>
    </xf>
    <xf numFmtId="165" fontId="9" fillId="0" borderId="3" xfId="0" applyNumberFormat="1" applyFont="1" applyFill="1" applyBorder="1" applyAlignment="1">
      <alignment horizontal="left" vertical="top" wrapText="1"/>
    </xf>
    <xf numFmtId="4" fontId="2" fillId="0" borderId="3" xfId="0" applyNumberFormat="1" applyFont="1" applyBorder="1" applyAlignment="1">
      <alignment wrapText="1"/>
    </xf>
    <xf numFmtId="4" fontId="10" fillId="0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top" wrapText="1"/>
    </xf>
    <xf numFmtId="4" fontId="2" fillId="0" borderId="3" xfId="0" applyNumberFormat="1" applyFont="1" applyBorder="1" applyAlignment="1">
      <alignment horizontal="right" vertical="top" wrapText="1"/>
    </xf>
    <xf numFmtId="0" fontId="1" fillId="3" borderId="7" xfId="0" applyFont="1" applyFill="1" applyBorder="1" applyAlignment="1">
      <alignment vertical="top" wrapText="1"/>
    </xf>
    <xf numFmtId="0" fontId="1" fillId="3" borderId="9" xfId="0" applyFont="1" applyFill="1" applyBorder="1" applyAlignment="1">
      <alignment vertical="top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6" fillId="0" borderId="13" xfId="0" applyNumberFormat="1" applyFont="1" applyBorder="1" applyAlignment="1">
      <alignment horizontal="center" vertical="center"/>
    </xf>
    <xf numFmtId="4" fontId="16" fillId="0" borderId="5" xfId="0" applyNumberFormat="1" applyFont="1" applyBorder="1" applyAlignment="1">
      <alignment horizontal="center" vertical="center"/>
    </xf>
    <xf numFmtId="4" fontId="16" fillId="0" borderId="10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2" fillId="0" borderId="7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165" fontId="2" fillId="0" borderId="4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center" vertical="center" wrapText="1" readingOrder="1"/>
    </xf>
    <xf numFmtId="4" fontId="10" fillId="0" borderId="3" xfId="0" applyNumberFormat="1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9" xfId="0" applyBorder="1" applyAlignment="1"/>
    <xf numFmtId="4" fontId="10" fillId="0" borderId="2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1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166" fontId="1" fillId="0" borderId="15" xfId="0" applyNumberFormat="1" applyFont="1" applyBorder="1" applyAlignment="1">
      <alignment horizontal="center" vertical="center" wrapText="1"/>
    </xf>
    <xf numFmtId="166" fontId="1" fillId="0" borderId="16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4" fontId="10" fillId="0" borderId="4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164" fontId="1" fillId="0" borderId="7" xfId="1" applyFont="1" applyFill="1" applyBorder="1" applyAlignment="1">
      <alignment vertical="center"/>
    </xf>
    <xf numFmtId="164" fontId="1" fillId="0" borderId="8" xfId="1" applyFont="1" applyFill="1" applyBorder="1" applyAlignment="1">
      <alignment vertical="center"/>
    </xf>
    <xf numFmtId="164" fontId="1" fillId="0" borderId="9" xfId="1" applyFont="1" applyFill="1" applyBorder="1" applyAlignment="1">
      <alignment vertical="center"/>
    </xf>
    <xf numFmtId="0" fontId="1" fillId="0" borderId="13" xfId="1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" fontId="10" fillId="4" borderId="4" xfId="0" applyNumberFormat="1" applyFont="1" applyFill="1" applyBorder="1" applyAlignment="1">
      <alignment horizontal="center" vertical="center"/>
    </xf>
    <xf numFmtId="4" fontId="10" fillId="4" borderId="3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wrapText="1"/>
    </xf>
    <xf numFmtId="0" fontId="15" fillId="3" borderId="9" xfId="0" applyFont="1" applyFill="1" applyBorder="1" applyAlignment="1">
      <alignment wrapText="1"/>
    </xf>
    <xf numFmtId="0" fontId="1" fillId="0" borderId="9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left" vertical="center" wrapText="1"/>
    </xf>
    <xf numFmtId="0" fontId="10" fillId="0" borderId="2" xfId="0" applyFont="1" applyBorder="1" applyAlignment="1"/>
    <xf numFmtId="0" fontId="10" fillId="0" borderId="3" xfId="0" applyFont="1" applyBorder="1" applyAlignment="1"/>
    <xf numFmtId="165" fontId="9" fillId="0" borderId="4" xfId="0" applyNumberFormat="1" applyFont="1" applyFill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2" fillId="0" borderId="4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4" fontId="2" fillId="0" borderId="2" xfId="0" applyNumberFormat="1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topLeftCell="A17" zoomScaleNormal="100" zoomScaleSheetLayoutView="75" zoomScalePageLayoutView="90" workbookViewId="0">
      <selection activeCell="N22" sqref="N22"/>
    </sheetView>
  </sheetViews>
  <sheetFormatPr defaultColWidth="8.85546875" defaultRowHeight="15.75" x14ac:dyDescent="0.25"/>
  <cols>
    <col min="1" max="1" width="5.42578125" style="4" customWidth="1"/>
    <col min="2" max="2" width="30.42578125" style="4" customWidth="1"/>
    <col min="3" max="3" width="14.28515625" style="4" hidden="1" customWidth="1"/>
    <col min="4" max="4" width="26.7109375" style="4" customWidth="1"/>
    <col min="5" max="5" width="5.28515625" style="4" hidden="1" customWidth="1"/>
    <col min="6" max="6" width="22.28515625" style="4" customWidth="1"/>
    <col min="7" max="7" width="15.7109375" style="4" customWidth="1"/>
    <col min="8" max="8" width="7.7109375" style="4" customWidth="1"/>
    <col min="9" max="9" width="9.140625" style="4" customWidth="1"/>
    <col min="10" max="10" width="23" style="4" customWidth="1"/>
    <col min="11" max="16384" width="8.85546875" style="3"/>
  </cols>
  <sheetData>
    <row r="1" spans="1:10" ht="10.5" customHeight="1" x14ac:dyDescent="0.25">
      <c r="A1" s="152" t="s">
        <v>101</v>
      </c>
      <c r="B1" s="153"/>
      <c r="C1" s="153"/>
      <c r="D1" s="153"/>
      <c r="E1" s="153"/>
      <c r="F1" s="153"/>
      <c r="G1" s="153"/>
      <c r="H1" s="153"/>
      <c r="I1" s="153"/>
      <c r="J1" s="154"/>
    </row>
    <row r="2" spans="1:10" ht="9.75" customHeight="1" x14ac:dyDescent="0.25">
      <c r="A2" s="155"/>
      <c r="B2" s="156"/>
      <c r="C2" s="156"/>
      <c r="D2" s="156"/>
      <c r="E2" s="156"/>
      <c r="F2" s="156"/>
      <c r="G2" s="156"/>
      <c r="H2" s="156"/>
      <c r="I2" s="156"/>
      <c r="J2" s="157"/>
    </row>
    <row r="3" spans="1:10" ht="15" customHeight="1" x14ac:dyDescent="0.25">
      <c r="A3" s="142" t="s">
        <v>121</v>
      </c>
      <c r="B3" s="167"/>
      <c r="C3" s="167"/>
      <c r="D3" s="167"/>
      <c r="E3" s="167"/>
      <c r="F3" s="167"/>
      <c r="G3" s="167"/>
      <c r="H3" s="167"/>
      <c r="I3" s="167"/>
      <c r="J3" s="167"/>
    </row>
    <row r="4" spans="1:10" ht="9.75" customHeight="1" x14ac:dyDescent="0.25">
      <c r="A4" s="167"/>
      <c r="B4" s="167"/>
      <c r="C4" s="167"/>
      <c r="D4" s="167"/>
      <c r="E4" s="167"/>
      <c r="F4" s="167"/>
      <c r="G4" s="167"/>
      <c r="H4" s="167"/>
      <c r="I4" s="167"/>
      <c r="J4" s="167"/>
    </row>
    <row r="5" spans="1:10" ht="9" customHeight="1" x14ac:dyDescent="0.25">
      <c r="A5" s="167"/>
      <c r="B5" s="167"/>
      <c r="C5" s="167"/>
      <c r="D5" s="167"/>
      <c r="E5" s="167"/>
      <c r="F5" s="167"/>
      <c r="G5" s="167"/>
      <c r="H5" s="167"/>
      <c r="I5" s="167"/>
      <c r="J5" s="167"/>
    </row>
    <row r="6" spans="1:10" ht="51" customHeight="1" x14ac:dyDescent="0.25">
      <c r="A6" s="98" t="s">
        <v>1</v>
      </c>
      <c r="B6" s="162" t="s">
        <v>13</v>
      </c>
      <c r="C6" s="162"/>
      <c r="D6" s="162"/>
      <c r="E6" s="168" t="s">
        <v>67</v>
      </c>
      <c r="F6" s="168"/>
      <c r="G6" s="168"/>
      <c r="H6" s="168"/>
      <c r="I6" s="168"/>
      <c r="J6" s="168"/>
    </row>
    <row r="7" spans="1:10" ht="15.75" customHeight="1" x14ac:dyDescent="0.25">
      <c r="A7" s="98" t="s">
        <v>2</v>
      </c>
      <c r="B7" s="169" t="s">
        <v>0</v>
      </c>
      <c r="C7" s="170"/>
      <c r="D7" s="170"/>
      <c r="E7" s="162" t="s">
        <v>14</v>
      </c>
      <c r="F7" s="162"/>
      <c r="G7" s="162"/>
      <c r="H7" s="162"/>
      <c r="I7" s="162"/>
      <c r="J7" s="162"/>
    </row>
    <row r="8" spans="1:10" ht="32.25" customHeight="1" x14ac:dyDescent="0.25">
      <c r="A8" s="97" t="s">
        <v>3</v>
      </c>
      <c r="B8" s="162" t="s">
        <v>15</v>
      </c>
      <c r="C8" s="162"/>
      <c r="D8" s="162"/>
      <c r="E8" s="162" t="s">
        <v>37</v>
      </c>
      <c r="F8" s="162"/>
      <c r="G8" s="162"/>
      <c r="H8" s="162"/>
      <c r="I8" s="162"/>
      <c r="J8" s="162"/>
    </row>
    <row r="9" spans="1:10" ht="150.75" customHeight="1" x14ac:dyDescent="0.25">
      <c r="A9" s="94" t="s">
        <v>4</v>
      </c>
      <c r="B9" s="51" t="s">
        <v>29</v>
      </c>
      <c r="C9" s="52"/>
      <c r="D9" s="52"/>
      <c r="E9" s="50"/>
      <c r="F9" s="175" t="s">
        <v>73</v>
      </c>
      <c r="G9" s="176"/>
      <c r="H9" s="176"/>
      <c r="I9" s="176"/>
      <c r="J9" s="177"/>
    </row>
    <row r="10" spans="1:10" ht="21" customHeight="1" x14ac:dyDescent="0.25">
      <c r="A10" s="98">
        <v>5</v>
      </c>
      <c r="B10" s="162" t="s">
        <v>16</v>
      </c>
      <c r="C10" s="162"/>
      <c r="D10" s="162"/>
      <c r="E10" s="162" t="s">
        <v>74</v>
      </c>
      <c r="F10" s="162"/>
      <c r="G10" s="162"/>
      <c r="H10" s="162"/>
      <c r="I10" s="162"/>
      <c r="J10" s="162"/>
    </row>
    <row r="11" spans="1:10" ht="14.45" customHeight="1" x14ac:dyDescent="0.25">
      <c r="A11" s="158" t="s">
        <v>31</v>
      </c>
      <c r="B11" s="158" t="s">
        <v>5</v>
      </c>
      <c r="C11" s="163" t="s">
        <v>6</v>
      </c>
      <c r="D11" s="164"/>
      <c r="E11" s="163" t="s">
        <v>7</v>
      </c>
      <c r="F11" s="164"/>
      <c r="G11" s="160" t="s">
        <v>11</v>
      </c>
      <c r="H11" s="171" t="s">
        <v>8</v>
      </c>
      <c r="I11" s="172"/>
      <c r="J11" s="158" t="s">
        <v>9</v>
      </c>
    </row>
    <row r="12" spans="1:10" ht="28.15" customHeight="1" x14ac:dyDescent="0.25">
      <c r="A12" s="159"/>
      <c r="B12" s="159"/>
      <c r="C12" s="165"/>
      <c r="D12" s="166"/>
      <c r="E12" s="165"/>
      <c r="F12" s="166"/>
      <c r="G12" s="161"/>
      <c r="H12" s="173"/>
      <c r="I12" s="174"/>
      <c r="J12" s="159"/>
    </row>
    <row r="13" spans="1:10" x14ac:dyDescent="0.25">
      <c r="A13" s="98">
        <v>1</v>
      </c>
      <c r="B13" s="94">
        <v>2</v>
      </c>
      <c r="C13" s="178">
        <v>3</v>
      </c>
      <c r="D13" s="178"/>
      <c r="E13" s="132">
        <v>4</v>
      </c>
      <c r="F13" s="188"/>
      <c r="G13" s="94">
        <v>5</v>
      </c>
      <c r="H13" s="178">
        <v>6</v>
      </c>
      <c r="I13" s="178"/>
      <c r="J13" s="94">
        <v>7</v>
      </c>
    </row>
    <row r="14" spans="1:10" ht="16.149999999999999" customHeight="1" x14ac:dyDescent="0.25">
      <c r="A14" s="132"/>
      <c r="B14" s="133"/>
      <c r="C14" s="133"/>
      <c r="D14" s="118"/>
      <c r="E14" s="118"/>
      <c r="F14" s="118"/>
      <c r="G14" s="118"/>
      <c r="H14" s="118"/>
      <c r="I14" s="118"/>
      <c r="J14" s="119"/>
    </row>
    <row r="15" spans="1:10" ht="18" customHeight="1" x14ac:dyDescent="0.25">
      <c r="A15" s="142"/>
      <c r="B15" s="178" t="s">
        <v>56</v>
      </c>
      <c r="C15" s="178"/>
      <c r="D15" s="178"/>
      <c r="E15" s="178"/>
      <c r="F15" s="178"/>
      <c r="G15" s="178"/>
      <c r="H15" s="178"/>
      <c r="I15" s="178"/>
      <c r="J15" s="178"/>
    </row>
    <row r="16" spans="1:10" ht="166.5" customHeight="1" x14ac:dyDescent="0.25">
      <c r="A16" s="142"/>
      <c r="B16" s="139" t="s">
        <v>114</v>
      </c>
      <c r="C16" s="139"/>
      <c r="D16" s="128" t="s">
        <v>44</v>
      </c>
      <c r="E16" s="129"/>
      <c r="F16" s="101" t="s">
        <v>17</v>
      </c>
      <c r="G16" s="101" t="s">
        <v>55</v>
      </c>
      <c r="H16" s="140">
        <v>200000</v>
      </c>
      <c r="I16" s="141"/>
      <c r="J16" s="61"/>
    </row>
    <row r="17" spans="1:12" ht="20.45" customHeight="1" x14ac:dyDescent="0.25">
      <c r="A17" s="132" t="s">
        <v>10</v>
      </c>
      <c r="B17" s="133"/>
      <c r="C17" s="133"/>
      <c r="D17" s="118">
        <f>H16</f>
        <v>200000</v>
      </c>
      <c r="E17" s="118"/>
      <c r="F17" s="118"/>
      <c r="G17" s="118"/>
      <c r="H17" s="118"/>
      <c r="I17" s="118"/>
      <c r="J17" s="119"/>
    </row>
    <row r="18" spans="1:12" ht="21" customHeight="1" x14ac:dyDescent="0.25">
      <c r="A18" s="158"/>
      <c r="B18" s="132" t="s">
        <v>58</v>
      </c>
      <c r="C18" s="133"/>
      <c r="D18" s="133"/>
      <c r="E18" s="133"/>
      <c r="F18" s="133"/>
      <c r="G18" s="133"/>
      <c r="H18" s="133"/>
      <c r="I18" s="133"/>
      <c r="J18" s="188"/>
    </row>
    <row r="19" spans="1:12" ht="18.600000000000001" customHeight="1" x14ac:dyDescent="0.25">
      <c r="A19" s="211"/>
      <c r="B19" s="120" t="s">
        <v>115</v>
      </c>
      <c r="C19" s="49"/>
      <c r="D19" s="120" t="s">
        <v>34</v>
      </c>
      <c r="E19" s="207" t="s">
        <v>51</v>
      </c>
      <c r="F19" s="208"/>
      <c r="G19" s="143" t="s">
        <v>26</v>
      </c>
      <c r="H19" s="124">
        <v>350000</v>
      </c>
      <c r="I19" s="125"/>
      <c r="J19" s="218"/>
    </row>
    <row r="20" spans="1:12" ht="42.75" customHeight="1" x14ac:dyDescent="0.25">
      <c r="A20" s="211"/>
      <c r="B20" s="121"/>
      <c r="C20" s="49"/>
      <c r="D20" s="121"/>
      <c r="E20" s="209"/>
      <c r="F20" s="210"/>
      <c r="G20" s="220"/>
      <c r="H20" s="126"/>
      <c r="I20" s="127"/>
      <c r="J20" s="219"/>
    </row>
    <row r="21" spans="1:12" ht="96.75" customHeight="1" x14ac:dyDescent="0.25">
      <c r="A21" s="211"/>
      <c r="B21" s="148" t="s">
        <v>116</v>
      </c>
      <c r="C21" s="149"/>
      <c r="D21" s="130" t="s">
        <v>122</v>
      </c>
      <c r="E21" s="207" t="s">
        <v>57</v>
      </c>
      <c r="F21" s="208"/>
      <c r="G21" s="143" t="s">
        <v>40</v>
      </c>
      <c r="H21" s="181">
        <v>765300</v>
      </c>
      <c r="I21" s="182"/>
      <c r="J21" s="134"/>
    </row>
    <row r="22" spans="1:12" ht="194.25" customHeight="1" x14ac:dyDescent="0.25">
      <c r="A22" s="211"/>
      <c r="B22" s="150"/>
      <c r="C22" s="151"/>
      <c r="D22" s="131"/>
      <c r="E22" s="209"/>
      <c r="F22" s="210"/>
      <c r="G22" s="144"/>
      <c r="H22" s="183"/>
      <c r="I22" s="184"/>
      <c r="J22" s="135"/>
    </row>
    <row r="23" spans="1:12" ht="57" customHeight="1" x14ac:dyDescent="0.25">
      <c r="A23" s="211"/>
      <c r="B23" s="62" t="s">
        <v>35</v>
      </c>
      <c r="C23" s="63"/>
      <c r="D23" s="69" t="s">
        <v>45</v>
      </c>
      <c r="E23" s="59"/>
      <c r="F23" s="117" t="s">
        <v>119</v>
      </c>
      <c r="G23" s="23" t="s">
        <v>26</v>
      </c>
      <c r="H23" s="122">
        <v>60000</v>
      </c>
      <c r="I23" s="123"/>
      <c r="J23" s="33"/>
    </row>
    <row r="24" spans="1:12" ht="0.6" hidden="1" customHeight="1" x14ac:dyDescent="0.25">
      <c r="A24" s="211"/>
      <c r="B24" s="22"/>
      <c r="C24" s="22"/>
      <c r="D24" s="2"/>
      <c r="E24" s="2"/>
      <c r="F24" s="2"/>
      <c r="G24" s="1"/>
      <c r="H24" s="1"/>
      <c r="I24" s="2"/>
      <c r="J24" s="8"/>
    </row>
    <row r="25" spans="1:12" ht="3.75" hidden="1" customHeight="1" x14ac:dyDescent="0.25">
      <c r="A25" s="211"/>
      <c r="B25" s="107"/>
      <c r="C25" s="108"/>
      <c r="D25" s="6"/>
      <c r="E25" s="6"/>
      <c r="F25" s="6"/>
      <c r="G25" s="7"/>
      <c r="H25" s="7"/>
      <c r="I25" s="6"/>
      <c r="J25" s="8"/>
    </row>
    <row r="26" spans="1:12" ht="6" hidden="1" customHeight="1" x14ac:dyDescent="0.25">
      <c r="A26" s="159"/>
      <c r="B26" s="107"/>
      <c r="C26" s="108"/>
      <c r="D26" s="6"/>
      <c r="E26" s="6"/>
      <c r="F26" s="6"/>
      <c r="G26" s="7"/>
      <c r="H26" s="7"/>
      <c r="I26" s="6"/>
      <c r="J26" s="38"/>
    </row>
    <row r="27" spans="1:12" ht="9" hidden="1" customHeight="1" x14ac:dyDescent="0.25">
      <c r="A27" s="100"/>
      <c r="B27" s="108"/>
      <c r="C27" s="108"/>
      <c r="D27" s="6"/>
      <c r="E27" s="6"/>
      <c r="F27" s="6"/>
      <c r="G27" s="7"/>
      <c r="H27" s="7"/>
      <c r="I27" s="6"/>
      <c r="J27" s="38"/>
    </row>
    <row r="28" spans="1:12" ht="20.25" customHeight="1" x14ac:dyDescent="0.25">
      <c r="A28" s="105"/>
      <c r="B28" s="39" t="s">
        <v>10</v>
      </c>
      <c r="C28" s="40"/>
      <c r="D28" s="40"/>
      <c r="E28" s="40"/>
      <c r="F28" s="40"/>
      <c r="G28" s="40"/>
      <c r="H28" s="145">
        <f>H19+H21+H23</f>
        <v>1175300</v>
      </c>
      <c r="I28" s="146"/>
      <c r="J28" s="147"/>
    </row>
    <row r="29" spans="1:12" ht="35.25" customHeight="1" x14ac:dyDescent="0.25">
      <c r="A29" s="136" t="s">
        <v>59</v>
      </c>
      <c r="B29" s="137"/>
      <c r="C29" s="137"/>
      <c r="D29" s="137"/>
      <c r="E29" s="137"/>
      <c r="F29" s="137"/>
      <c r="G29" s="137"/>
      <c r="H29" s="137"/>
      <c r="I29" s="137"/>
      <c r="J29" s="138"/>
    </row>
    <row r="30" spans="1:12" ht="47.25" customHeight="1" x14ac:dyDescent="0.25">
      <c r="A30" s="22"/>
      <c r="B30" s="9" t="s">
        <v>117</v>
      </c>
      <c r="C30" s="25"/>
      <c r="D30" s="67" t="s">
        <v>41</v>
      </c>
      <c r="E30" s="26"/>
      <c r="F30" s="41"/>
      <c r="G30" s="34" t="s">
        <v>120</v>
      </c>
      <c r="H30" s="122">
        <v>121000</v>
      </c>
      <c r="I30" s="123"/>
      <c r="J30" s="11"/>
      <c r="L30" s="112"/>
    </row>
    <row r="31" spans="1:12" ht="22.5" customHeight="1" x14ac:dyDescent="0.25">
      <c r="A31" s="22"/>
      <c r="B31" s="105" t="s">
        <v>27</v>
      </c>
      <c r="C31" s="25"/>
      <c r="D31" s="34"/>
      <c r="E31" s="25"/>
      <c r="F31" s="7"/>
      <c r="G31" s="10"/>
      <c r="H31" s="12"/>
      <c r="I31" s="42"/>
      <c r="J31" s="45">
        <f>H30</f>
        <v>121000</v>
      </c>
    </row>
    <row r="32" spans="1:12" ht="28.9" customHeight="1" x14ac:dyDescent="0.25">
      <c r="A32" s="224" t="s">
        <v>60</v>
      </c>
      <c r="B32" s="225"/>
      <c r="C32" s="225"/>
      <c r="D32" s="225"/>
      <c r="E32" s="225"/>
      <c r="F32" s="225"/>
      <c r="G32" s="225"/>
      <c r="H32" s="225"/>
      <c r="I32" s="225"/>
      <c r="J32" s="226"/>
    </row>
    <row r="33" spans="1:10" ht="18.600000000000001" customHeight="1" x14ac:dyDescent="0.25">
      <c r="A33" s="158"/>
      <c r="B33" s="134" t="s">
        <v>118</v>
      </c>
      <c r="C33" s="1"/>
      <c r="D33" s="134" t="s">
        <v>23</v>
      </c>
      <c r="E33" s="192" t="s">
        <v>46</v>
      </c>
      <c r="F33" s="193"/>
      <c r="G33" s="189" t="s">
        <v>12</v>
      </c>
      <c r="H33" s="212">
        <v>17756200</v>
      </c>
      <c r="I33" s="213"/>
      <c r="J33" s="221"/>
    </row>
    <row r="34" spans="1:10" ht="14.45" customHeight="1" x14ac:dyDescent="0.25">
      <c r="A34" s="211"/>
      <c r="B34" s="185"/>
      <c r="C34" s="1"/>
      <c r="D34" s="185"/>
      <c r="E34" s="194"/>
      <c r="F34" s="195"/>
      <c r="G34" s="190"/>
      <c r="H34" s="214"/>
      <c r="I34" s="215"/>
      <c r="J34" s="222"/>
    </row>
    <row r="35" spans="1:10" ht="29.25" customHeight="1" x14ac:dyDescent="0.25">
      <c r="A35" s="159"/>
      <c r="B35" s="135"/>
      <c r="C35" s="1"/>
      <c r="D35" s="135"/>
      <c r="E35" s="196"/>
      <c r="F35" s="197"/>
      <c r="G35" s="191"/>
      <c r="H35" s="216"/>
      <c r="I35" s="217"/>
      <c r="J35" s="223"/>
    </row>
    <row r="36" spans="1:10" ht="25.15" customHeight="1" x14ac:dyDescent="0.25">
      <c r="A36" s="132" t="s">
        <v>10</v>
      </c>
      <c r="B36" s="133"/>
      <c r="C36" s="133"/>
      <c r="D36" s="95"/>
      <c r="E36" s="95"/>
      <c r="F36" s="7"/>
      <c r="G36" s="10"/>
      <c r="H36" s="12"/>
      <c r="I36" s="42"/>
      <c r="J36" s="45">
        <f>H33</f>
        <v>17756200</v>
      </c>
    </row>
    <row r="37" spans="1:10" ht="21.6" customHeight="1" x14ac:dyDescent="0.25">
      <c r="A37" s="132" t="s">
        <v>61</v>
      </c>
      <c r="B37" s="137"/>
      <c r="C37" s="137"/>
      <c r="D37" s="137"/>
      <c r="E37" s="137"/>
      <c r="F37" s="137"/>
      <c r="G37" s="137"/>
      <c r="H37" s="137"/>
      <c r="I37" s="137"/>
      <c r="J37" s="138"/>
    </row>
    <row r="38" spans="1:10" ht="42.75" customHeight="1" x14ac:dyDescent="0.25">
      <c r="A38" s="102"/>
      <c r="B38" s="70" t="s">
        <v>69</v>
      </c>
      <c r="C38" s="29"/>
      <c r="D38" s="71" t="s">
        <v>102</v>
      </c>
      <c r="E38" s="68"/>
      <c r="F38" s="47">
        <v>14.44</v>
      </c>
      <c r="G38" s="47" t="s">
        <v>42</v>
      </c>
      <c r="H38" s="179">
        <v>19334</v>
      </c>
      <c r="I38" s="187"/>
      <c r="J38" s="110"/>
    </row>
    <row r="39" spans="1:10" ht="62.25" customHeight="1" x14ac:dyDescent="0.25">
      <c r="A39" s="102"/>
      <c r="B39" s="70" t="s">
        <v>70</v>
      </c>
      <c r="C39" s="29"/>
      <c r="D39" s="71" t="s">
        <v>103</v>
      </c>
      <c r="E39" s="68"/>
      <c r="F39" s="47">
        <f>11.04+10.8</f>
        <v>21.84</v>
      </c>
      <c r="G39" s="47" t="s">
        <v>42</v>
      </c>
      <c r="H39" s="179">
        <v>42630</v>
      </c>
      <c r="I39" s="187"/>
      <c r="J39" s="110"/>
    </row>
    <row r="40" spans="1:10" s="5" customFormat="1" ht="43.15" customHeight="1" x14ac:dyDescent="0.25">
      <c r="A40" s="102"/>
      <c r="B40" s="70" t="s">
        <v>85</v>
      </c>
      <c r="C40" s="72"/>
      <c r="D40" s="15" t="s">
        <v>104</v>
      </c>
      <c r="E40" s="73"/>
      <c r="F40" s="47">
        <f>3.5*1.5</f>
        <v>5.25</v>
      </c>
      <c r="G40" s="47" t="s">
        <v>42</v>
      </c>
      <c r="H40" s="179">
        <v>7029</v>
      </c>
      <c r="I40" s="187"/>
      <c r="J40" s="110"/>
    </row>
    <row r="41" spans="1:10" s="5" customFormat="1" ht="45" customHeight="1" x14ac:dyDescent="0.25">
      <c r="A41" s="102"/>
      <c r="B41" s="70" t="s">
        <v>86</v>
      </c>
      <c r="C41" s="72"/>
      <c r="D41" s="15" t="s">
        <v>105</v>
      </c>
      <c r="E41" s="73"/>
      <c r="F41" s="47">
        <f>3*4.5</f>
        <v>13.5</v>
      </c>
      <c r="G41" s="47" t="s">
        <v>42</v>
      </c>
      <c r="H41" s="186">
        <v>18076</v>
      </c>
      <c r="I41" s="187"/>
      <c r="J41" s="116"/>
    </row>
    <row r="42" spans="1:10" s="5" customFormat="1" ht="43.5" customHeight="1" x14ac:dyDescent="0.25">
      <c r="A42" s="102"/>
      <c r="B42" s="70" t="s">
        <v>79</v>
      </c>
      <c r="C42" s="72"/>
      <c r="D42" s="15" t="s">
        <v>106</v>
      </c>
      <c r="E42" s="73"/>
      <c r="F42" s="74">
        <f>3.6*3.6</f>
        <v>12.96</v>
      </c>
      <c r="G42" s="47" t="s">
        <v>42</v>
      </c>
      <c r="H42" s="186">
        <v>17352</v>
      </c>
      <c r="I42" s="187"/>
      <c r="J42" s="116"/>
    </row>
    <row r="43" spans="1:10" ht="0.75" hidden="1" customHeight="1" x14ac:dyDescent="0.25">
      <c r="A43" s="99"/>
      <c r="B43" s="75"/>
      <c r="C43" s="76"/>
      <c r="D43" s="75"/>
      <c r="E43" s="77"/>
      <c r="F43" s="78"/>
      <c r="G43" s="79"/>
      <c r="H43" s="80"/>
      <c r="I43" s="80"/>
      <c r="J43" s="80"/>
    </row>
    <row r="44" spans="1:10" ht="0.75" hidden="1" customHeight="1" x14ac:dyDescent="0.25">
      <c r="A44" s="102"/>
      <c r="B44" s="75"/>
      <c r="C44" s="76"/>
      <c r="D44" s="75"/>
      <c r="E44" s="77"/>
      <c r="F44" s="78"/>
      <c r="G44" s="79"/>
      <c r="H44" s="103"/>
      <c r="I44" s="104"/>
      <c r="J44" s="80"/>
    </row>
    <row r="45" spans="1:10" ht="0.75" hidden="1" customHeight="1" x14ac:dyDescent="0.25">
      <c r="A45" s="102"/>
      <c r="B45" s="75"/>
      <c r="C45" s="76"/>
      <c r="D45" s="75"/>
      <c r="E45" s="77"/>
      <c r="F45" s="78"/>
      <c r="G45" s="79"/>
      <c r="H45" s="103"/>
      <c r="I45" s="104"/>
      <c r="J45" s="80"/>
    </row>
    <row r="46" spans="1:10" ht="0.75" hidden="1" customHeight="1" x14ac:dyDescent="0.25">
      <c r="A46" s="102"/>
      <c r="B46" s="75"/>
      <c r="C46" s="76"/>
      <c r="D46" s="75"/>
      <c r="E46" s="77"/>
      <c r="F46" s="78"/>
      <c r="G46" s="79"/>
      <c r="H46" s="103"/>
      <c r="I46" s="104"/>
      <c r="J46" s="80"/>
    </row>
    <row r="47" spans="1:10" ht="12.75" hidden="1" customHeight="1" x14ac:dyDescent="0.25">
      <c r="A47" s="102"/>
      <c r="B47" s="75"/>
      <c r="C47" s="76"/>
      <c r="D47" s="75"/>
      <c r="E47" s="77"/>
      <c r="F47" s="78"/>
      <c r="G47" s="79"/>
      <c r="H47" s="103"/>
      <c r="I47" s="104"/>
      <c r="J47" s="80"/>
    </row>
    <row r="48" spans="1:10" ht="36" customHeight="1" x14ac:dyDescent="0.25">
      <c r="A48" s="102"/>
      <c r="B48" s="70" t="s">
        <v>71</v>
      </c>
      <c r="C48" s="81"/>
      <c r="D48" s="15" t="s">
        <v>49</v>
      </c>
      <c r="E48" s="77"/>
      <c r="F48" s="88">
        <v>10</v>
      </c>
      <c r="G48" s="47" t="s">
        <v>42</v>
      </c>
      <c r="H48" s="179">
        <v>0</v>
      </c>
      <c r="I48" s="180"/>
      <c r="J48" s="110"/>
    </row>
    <row r="49" spans="1:10" ht="51" customHeight="1" x14ac:dyDescent="0.25">
      <c r="A49" s="102"/>
      <c r="B49" s="70" t="s">
        <v>72</v>
      </c>
      <c r="C49" s="81"/>
      <c r="D49" s="75" t="s">
        <v>107</v>
      </c>
      <c r="E49" s="77"/>
      <c r="F49" s="88">
        <f>3.5*12.5</f>
        <v>43.75</v>
      </c>
      <c r="G49" s="47" t="s">
        <v>42</v>
      </c>
      <c r="H49" s="179">
        <v>58579</v>
      </c>
      <c r="I49" s="187"/>
      <c r="J49" s="110"/>
    </row>
    <row r="50" spans="1:10" ht="36" customHeight="1" x14ac:dyDescent="0.25">
      <c r="A50" s="102"/>
      <c r="B50" s="70" t="s">
        <v>87</v>
      </c>
      <c r="C50" s="81"/>
      <c r="D50" s="75" t="s">
        <v>76</v>
      </c>
      <c r="E50" s="77"/>
      <c r="F50" s="88" t="s">
        <v>80</v>
      </c>
      <c r="G50" s="47" t="s">
        <v>42</v>
      </c>
      <c r="H50" s="179">
        <v>391000</v>
      </c>
      <c r="I50" s="180"/>
      <c r="J50" s="110"/>
    </row>
    <row r="51" spans="1:10" ht="48.75" customHeight="1" x14ac:dyDescent="0.25">
      <c r="A51" s="102"/>
      <c r="B51" s="89" t="s">
        <v>88</v>
      </c>
      <c r="C51" s="81"/>
      <c r="D51" s="75" t="s">
        <v>108</v>
      </c>
      <c r="E51" s="77"/>
      <c r="F51" s="88">
        <v>297.5</v>
      </c>
      <c r="G51" s="47" t="s">
        <v>42</v>
      </c>
      <c r="H51" s="179"/>
      <c r="I51" s="203"/>
      <c r="J51" s="110"/>
    </row>
    <row r="52" spans="1:10" ht="29.25" customHeight="1" x14ac:dyDescent="0.25">
      <c r="A52" s="102"/>
      <c r="B52" s="89" t="s">
        <v>89</v>
      </c>
      <c r="C52" s="81"/>
      <c r="D52" s="75" t="s">
        <v>77</v>
      </c>
      <c r="E52" s="77"/>
      <c r="F52" s="88">
        <v>16</v>
      </c>
      <c r="G52" s="47" t="s">
        <v>42</v>
      </c>
      <c r="H52" s="179"/>
      <c r="I52" s="203"/>
      <c r="J52" s="110"/>
    </row>
    <row r="53" spans="1:10" ht="83.25" customHeight="1" x14ac:dyDescent="0.25">
      <c r="A53" s="102"/>
      <c r="B53" s="89" t="s">
        <v>90</v>
      </c>
      <c r="C53" s="81"/>
      <c r="D53" s="75" t="s">
        <v>78</v>
      </c>
      <c r="E53" s="77"/>
      <c r="F53" s="88">
        <v>400</v>
      </c>
      <c r="G53" s="47" t="s">
        <v>42</v>
      </c>
      <c r="H53" s="179"/>
      <c r="I53" s="203"/>
      <c r="J53" s="110"/>
    </row>
    <row r="54" spans="1:10" ht="100.5" customHeight="1" x14ac:dyDescent="0.25">
      <c r="A54" s="102"/>
      <c r="B54" s="89" t="s">
        <v>91</v>
      </c>
      <c r="C54" s="81"/>
      <c r="D54" s="75" t="s">
        <v>109</v>
      </c>
      <c r="E54" s="77"/>
      <c r="F54" s="88">
        <f>30*3.5+3.8*1.2+3.2*3.8</f>
        <v>121.72</v>
      </c>
      <c r="G54" s="47" t="s">
        <v>42</v>
      </c>
      <c r="H54" s="179"/>
      <c r="I54" s="203"/>
      <c r="J54" s="110"/>
    </row>
    <row r="55" spans="1:10" ht="45.75" customHeight="1" x14ac:dyDescent="0.25">
      <c r="A55" s="102"/>
      <c r="B55" s="89" t="s">
        <v>83</v>
      </c>
      <c r="C55" s="81"/>
      <c r="D55" s="75" t="s">
        <v>110</v>
      </c>
      <c r="E55" s="77"/>
      <c r="F55" s="88">
        <f>5.5*4.5</f>
        <v>24.75</v>
      </c>
      <c r="G55" s="47" t="s">
        <v>42</v>
      </c>
      <c r="H55" s="179"/>
      <c r="I55" s="203"/>
      <c r="J55" s="110"/>
    </row>
    <row r="56" spans="1:10" ht="36" customHeight="1" x14ac:dyDescent="0.25">
      <c r="A56" s="102"/>
      <c r="B56" s="89" t="s">
        <v>92</v>
      </c>
      <c r="C56" s="81"/>
      <c r="D56" s="75" t="s">
        <v>111</v>
      </c>
      <c r="E56" s="77"/>
      <c r="F56" s="88">
        <f>3.8*4.5</f>
        <v>17.099999999999998</v>
      </c>
      <c r="G56" s="47" t="s">
        <v>42</v>
      </c>
      <c r="H56" s="179"/>
      <c r="I56" s="203"/>
      <c r="J56" s="110"/>
    </row>
    <row r="57" spans="1:10" ht="36" customHeight="1" x14ac:dyDescent="0.25">
      <c r="A57" s="102"/>
      <c r="B57" s="92" t="s">
        <v>82</v>
      </c>
      <c r="C57" s="81"/>
      <c r="D57" s="75" t="s">
        <v>84</v>
      </c>
      <c r="E57" s="77"/>
      <c r="F57" s="88"/>
      <c r="G57" s="47" t="s">
        <v>42</v>
      </c>
      <c r="H57" s="179"/>
      <c r="I57" s="203"/>
      <c r="J57" s="110"/>
    </row>
    <row r="58" spans="1:10" ht="36" customHeight="1" x14ac:dyDescent="0.25">
      <c r="A58" s="102"/>
      <c r="B58" s="92" t="s">
        <v>81</v>
      </c>
      <c r="C58" s="81"/>
      <c r="D58" s="75" t="s">
        <v>93</v>
      </c>
      <c r="E58" s="77"/>
      <c r="F58" s="88"/>
      <c r="G58" s="47" t="s">
        <v>42</v>
      </c>
      <c r="H58" s="179"/>
      <c r="I58" s="203"/>
      <c r="J58" s="110"/>
    </row>
    <row r="59" spans="1:10" ht="47.25" customHeight="1" x14ac:dyDescent="0.25">
      <c r="A59" s="102"/>
      <c r="B59" s="89" t="s">
        <v>113</v>
      </c>
      <c r="C59" s="91"/>
      <c r="D59" s="90" t="s">
        <v>112</v>
      </c>
      <c r="E59" s="91"/>
      <c r="F59" s="23">
        <v>25</v>
      </c>
      <c r="G59" s="47" t="s">
        <v>42</v>
      </c>
      <c r="H59" s="179"/>
      <c r="I59" s="203"/>
      <c r="J59" s="110"/>
    </row>
    <row r="60" spans="1:10" s="5" customFormat="1" ht="19.5" customHeight="1" x14ac:dyDescent="0.25">
      <c r="A60" s="102"/>
      <c r="B60" s="204" t="s">
        <v>10</v>
      </c>
      <c r="C60" s="205"/>
      <c r="D60" s="206"/>
      <c r="E60" s="24">
        <v>8873600</v>
      </c>
      <c r="F60" s="109"/>
      <c r="G60" s="95"/>
      <c r="H60" s="118"/>
      <c r="I60" s="118"/>
      <c r="J60" s="46">
        <f>H38+H39+H40+H41+H42+H49+H50</f>
        <v>554000</v>
      </c>
    </row>
    <row r="61" spans="1:10" ht="27.75" customHeight="1" x14ac:dyDescent="0.25">
      <c r="A61" s="254" t="s">
        <v>62</v>
      </c>
      <c r="B61" s="137"/>
      <c r="C61" s="137"/>
      <c r="D61" s="137"/>
      <c r="E61" s="137"/>
      <c r="F61" s="137"/>
      <c r="G61" s="137"/>
      <c r="H61" s="137"/>
      <c r="I61" s="137"/>
      <c r="J61" s="138"/>
    </row>
    <row r="62" spans="1:10" ht="37.5" customHeight="1" x14ac:dyDescent="0.25">
      <c r="A62" s="198"/>
      <c r="B62" s="15" t="s">
        <v>63</v>
      </c>
      <c r="C62" s="29"/>
      <c r="D62" s="21" t="s">
        <v>32</v>
      </c>
      <c r="E62" s="35"/>
      <c r="F62" s="55" t="s">
        <v>36</v>
      </c>
      <c r="G62" s="48" t="s">
        <v>42</v>
      </c>
      <c r="H62" s="246">
        <v>1576350</v>
      </c>
      <c r="I62" s="247"/>
      <c r="J62" s="31"/>
    </row>
    <row r="63" spans="1:10" ht="28.9" customHeight="1" x14ac:dyDescent="0.25">
      <c r="A63" s="199"/>
      <c r="B63" s="15" t="s">
        <v>94</v>
      </c>
      <c r="C63" s="29"/>
      <c r="D63" s="21" t="s">
        <v>95</v>
      </c>
      <c r="E63" s="35"/>
      <c r="F63" s="64"/>
      <c r="G63" s="48" t="s">
        <v>98</v>
      </c>
      <c r="H63" s="201">
        <v>100000</v>
      </c>
      <c r="I63" s="202"/>
      <c r="J63" s="31"/>
    </row>
    <row r="64" spans="1:10" ht="36" customHeight="1" x14ac:dyDescent="0.25">
      <c r="A64" s="200"/>
      <c r="B64" s="86" t="s">
        <v>64</v>
      </c>
      <c r="C64" s="14"/>
      <c r="D64" s="87" t="s">
        <v>52</v>
      </c>
      <c r="E64" s="248" t="s">
        <v>53</v>
      </c>
      <c r="F64" s="249"/>
      <c r="G64" s="47" t="s">
        <v>65</v>
      </c>
      <c r="H64" s="179">
        <v>2708350</v>
      </c>
      <c r="I64" s="203"/>
      <c r="J64" s="31"/>
    </row>
    <row r="65" spans="1:10" ht="90.75" customHeight="1" x14ac:dyDescent="0.25">
      <c r="A65" s="200"/>
      <c r="B65" s="32" t="s">
        <v>68</v>
      </c>
      <c r="C65" s="14"/>
      <c r="D65" s="82" t="s">
        <v>50</v>
      </c>
      <c r="E65" s="43"/>
      <c r="F65" s="64" t="s">
        <v>75</v>
      </c>
      <c r="G65" s="47" t="s">
        <v>43</v>
      </c>
      <c r="H65" s="179">
        <v>800000</v>
      </c>
      <c r="I65" s="203"/>
      <c r="J65" s="60"/>
    </row>
    <row r="66" spans="1:10" ht="87" customHeight="1" x14ac:dyDescent="0.25">
      <c r="A66" s="83"/>
      <c r="B66" s="93" t="s">
        <v>99</v>
      </c>
      <c r="C66" s="106"/>
      <c r="D66" s="66" t="s">
        <v>97</v>
      </c>
      <c r="E66" s="53"/>
      <c r="F66" s="58"/>
      <c r="G66" s="56" t="s">
        <v>98</v>
      </c>
      <c r="H66" s="252">
        <v>100000</v>
      </c>
      <c r="I66" s="253"/>
      <c r="J66" s="54"/>
    </row>
    <row r="67" spans="1:10" ht="62.25" customHeight="1" x14ac:dyDescent="0.25">
      <c r="A67" s="83"/>
      <c r="B67" s="32" t="s">
        <v>100</v>
      </c>
      <c r="C67" s="84"/>
      <c r="D67" s="82" t="s">
        <v>47</v>
      </c>
      <c r="E67" s="47"/>
      <c r="F67" s="55" t="s">
        <v>96</v>
      </c>
      <c r="G67" s="47" t="s">
        <v>48</v>
      </c>
      <c r="H67" s="250">
        <v>100000</v>
      </c>
      <c r="I67" s="251"/>
      <c r="J67" s="85"/>
    </row>
    <row r="68" spans="1:10" ht="15.6" customHeight="1" x14ac:dyDescent="0.25">
      <c r="A68" s="132" t="s">
        <v>10</v>
      </c>
      <c r="B68" s="133"/>
      <c r="C68" s="188"/>
      <c r="D68" s="96"/>
      <c r="E68" s="65"/>
      <c r="F68" s="65"/>
      <c r="G68" s="95"/>
      <c r="H68" s="245"/>
      <c r="I68" s="245"/>
      <c r="J68" s="37">
        <f>H62+H63+H64+H65+H67+H66</f>
        <v>5384700</v>
      </c>
    </row>
    <row r="69" spans="1:10" ht="27" customHeight="1" x14ac:dyDescent="0.25">
      <c r="A69" s="230" t="s">
        <v>22</v>
      </c>
      <c r="B69" s="137"/>
      <c r="C69" s="137"/>
      <c r="D69" s="137"/>
      <c r="E69" s="137"/>
      <c r="F69" s="137"/>
      <c r="G69" s="137"/>
      <c r="H69" s="137"/>
      <c r="I69" s="137"/>
      <c r="J69" s="138"/>
    </row>
    <row r="70" spans="1:10" ht="183" customHeight="1" x14ac:dyDescent="0.25">
      <c r="A70" s="13"/>
      <c r="B70" s="15" t="s">
        <v>54</v>
      </c>
      <c r="C70" s="14"/>
      <c r="D70" s="21" t="s">
        <v>33</v>
      </c>
      <c r="E70" s="243"/>
      <c r="F70" s="244"/>
      <c r="G70" s="30" t="s">
        <v>28</v>
      </c>
      <c r="H70" s="179">
        <v>500000</v>
      </c>
      <c r="I70" s="203"/>
      <c r="J70" s="37"/>
    </row>
    <row r="71" spans="1:10" ht="24.75" customHeight="1" x14ac:dyDescent="0.25">
      <c r="A71" s="13"/>
      <c r="B71" s="57" t="s">
        <v>10</v>
      </c>
      <c r="C71" s="14"/>
      <c r="D71" s="16"/>
      <c r="E71" s="44"/>
      <c r="F71" s="106"/>
      <c r="G71" s="17"/>
      <c r="H71" s="179"/>
      <c r="I71" s="203"/>
      <c r="J71" s="18">
        <f>H70</f>
        <v>500000</v>
      </c>
    </row>
    <row r="72" spans="1:10" ht="24.75" customHeight="1" x14ac:dyDescent="0.25">
      <c r="A72" s="13"/>
      <c r="B72" s="132"/>
      <c r="C72" s="133"/>
      <c r="D72" s="133"/>
      <c r="E72" s="133"/>
      <c r="F72" s="133"/>
      <c r="G72" s="133"/>
      <c r="H72" s="133"/>
      <c r="I72" s="133"/>
      <c r="J72" s="188"/>
    </row>
    <row r="73" spans="1:10" ht="23.25" customHeight="1" x14ac:dyDescent="0.25">
      <c r="A73" s="239" t="s">
        <v>66</v>
      </c>
      <c r="B73" s="240"/>
      <c r="C73" s="108"/>
      <c r="D73" s="36"/>
      <c r="E73" s="36"/>
      <c r="F73" s="36"/>
      <c r="G73" s="36"/>
      <c r="H73" s="36"/>
      <c r="I73" s="36"/>
      <c r="J73" s="115">
        <f>J71+J68+J36+J31+H28+D17+D14+J60</f>
        <v>25691200</v>
      </c>
    </row>
    <row r="74" spans="1:10" ht="53.25" customHeight="1" x14ac:dyDescent="0.25">
      <c r="A74" s="241" t="s">
        <v>30</v>
      </c>
      <c r="B74" s="134" t="s">
        <v>24</v>
      </c>
      <c r="C74" s="1"/>
      <c r="D74" s="233" t="s">
        <v>25</v>
      </c>
      <c r="E74" s="234"/>
      <c r="F74" s="234"/>
      <c r="G74" s="234"/>
      <c r="H74" s="234"/>
      <c r="I74" s="234"/>
      <c r="J74" s="235"/>
    </row>
    <row r="75" spans="1:10" ht="6.6" customHeight="1" x14ac:dyDescent="0.25">
      <c r="A75" s="242"/>
      <c r="B75" s="185"/>
      <c r="C75" s="1"/>
      <c r="D75" s="236"/>
      <c r="E75" s="237"/>
      <c r="F75" s="237"/>
      <c r="G75" s="237"/>
      <c r="H75" s="237"/>
      <c r="I75" s="237"/>
      <c r="J75" s="238"/>
    </row>
    <row r="76" spans="1:10" ht="22.9" hidden="1" customHeight="1" x14ac:dyDescent="0.25">
      <c r="A76" s="111"/>
      <c r="B76" s="135"/>
      <c r="C76" s="19"/>
      <c r="D76" s="27"/>
      <c r="E76" s="28"/>
      <c r="F76" s="28"/>
      <c r="G76" s="28"/>
      <c r="H76" s="28"/>
      <c r="I76" s="28"/>
      <c r="J76" s="114"/>
    </row>
    <row r="77" spans="1:10" ht="34.15" customHeight="1" x14ac:dyDescent="0.25">
      <c r="A77" s="22" t="s">
        <v>38</v>
      </c>
      <c r="B77" s="20" t="s">
        <v>20</v>
      </c>
      <c r="C77" s="108"/>
      <c r="D77" s="227" t="s">
        <v>21</v>
      </c>
      <c r="E77" s="231"/>
      <c r="F77" s="231"/>
      <c r="G77" s="231"/>
      <c r="H77" s="231"/>
      <c r="I77" s="231"/>
      <c r="J77" s="232"/>
    </row>
    <row r="78" spans="1:10" ht="33.75" customHeight="1" x14ac:dyDescent="0.25">
      <c r="A78" s="22" t="s">
        <v>39</v>
      </c>
      <c r="B78" s="20" t="s">
        <v>18</v>
      </c>
      <c r="C78" s="113"/>
      <c r="D78" s="227" t="s">
        <v>19</v>
      </c>
      <c r="E78" s="228"/>
      <c r="F78" s="228"/>
      <c r="G78" s="228"/>
      <c r="H78" s="228"/>
      <c r="I78" s="228"/>
      <c r="J78" s="229"/>
    </row>
  </sheetData>
  <mergeCells count="99">
    <mergeCell ref="H68:I68"/>
    <mergeCell ref="A68:C68"/>
    <mergeCell ref="H51:I51"/>
    <mergeCell ref="H52:I52"/>
    <mergeCell ref="H53:I53"/>
    <mergeCell ref="H54:I54"/>
    <mergeCell ref="H55:I55"/>
    <mergeCell ref="H56:I56"/>
    <mergeCell ref="H59:I59"/>
    <mergeCell ref="H62:I62"/>
    <mergeCell ref="E64:F64"/>
    <mergeCell ref="H67:I67"/>
    <mergeCell ref="H57:I57"/>
    <mergeCell ref="H58:I58"/>
    <mergeCell ref="H66:I66"/>
    <mergeCell ref="A61:J61"/>
    <mergeCell ref="D78:J78"/>
    <mergeCell ref="A69:J69"/>
    <mergeCell ref="D77:J77"/>
    <mergeCell ref="D74:J75"/>
    <mergeCell ref="B74:B76"/>
    <mergeCell ref="A73:B73"/>
    <mergeCell ref="B72:J72"/>
    <mergeCell ref="H71:I71"/>
    <mergeCell ref="A74:A75"/>
    <mergeCell ref="H70:I70"/>
    <mergeCell ref="E70:F70"/>
    <mergeCell ref="H49:I49"/>
    <mergeCell ref="H40:I40"/>
    <mergeCell ref="E21:F22"/>
    <mergeCell ref="A33:A35"/>
    <mergeCell ref="H33:I35"/>
    <mergeCell ref="H39:I39"/>
    <mergeCell ref="A18:A26"/>
    <mergeCell ref="B18:J18"/>
    <mergeCell ref="E19:F20"/>
    <mergeCell ref="J19:J20"/>
    <mergeCell ref="H38:I38"/>
    <mergeCell ref="D33:D35"/>
    <mergeCell ref="G19:G20"/>
    <mergeCell ref="J33:J35"/>
    <mergeCell ref="A32:J32"/>
    <mergeCell ref="A37:J37"/>
    <mergeCell ref="A62:A65"/>
    <mergeCell ref="H63:I63"/>
    <mergeCell ref="H64:I64"/>
    <mergeCell ref="H60:I60"/>
    <mergeCell ref="H50:I50"/>
    <mergeCell ref="B60:D60"/>
    <mergeCell ref="H65:I65"/>
    <mergeCell ref="J11:J12"/>
    <mergeCell ref="B8:D8"/>
    <mergeCell ref="H13:I13"/>
    <mergeCell ref="C13:D13"/>
    <mergeCell ref="H48:I48"/>
    <mergeCell ref="A36:C36"/>
    <mergeCell ref="H21:I22"/>
    <mergeCell ref="B33:B35"/>
    <mergeCell ref="D19:D20"/>
    <mergeCell ref="H42:I42"/>
    <mergeCell ref="H41:I41"/>
    <mergeCell ref="E13:F13"/>
    <mergeCell ref="G33:G35"/>
    <mergeCell ref="E33:F35"/>
    <mergeCell ref="A14:C14"/>
    <mergeCell ref="B15:J15"/>
    <mergeCell ref="A1:J2"/>
    <mergeCell ref="A11:A12"/>
    <mergeCell ref="G11:G12"/>
    <mergeCell ref="B10:D10"/>
    <mergeCell ref="E10:J10"/>
    <mergeCell ref="C11:D12"/>
    <mergeCell ref="A3:J5"/>
    <mergeCell ref="B6:D6"/>
    <mergeCell ref="E6:J6"/>
    <mergeCell ref="B7:D7"/>
    <mergeCell ref="E8:J8"/>
    <mergeCell ref="B11:B12"/>
    <mergeCell ref="H11:I12"/>
    <mergeCell ref="E11:F12"/>
    <mergeCell ref="E7:J7"/>
    <mergeCell ref="F9:J9"/>
    <mergeCell ref="H30:I30"/>
    <mergeCell ref="D16:E16"/>
    <mergeCell ref="D21:D22"/>
    <mergeCell ref="A17:C17"/>
    <mergeCell ref="J21:J22"/>
    <mergeCell ref="A29:J29"/>
    <mergeCell ref="B16:C16"/>
    <mergeCell ref="H16:I16"/>
    <mergeCell ref="A15:A16"/>
    <mergeCell ref="G21:G22"/>
    <mergeCell ref="H28:J28"/>
    <mergeCell ref="B21:C22"/>
    <mergeCell ref="D14:J14"/>
    <mergeCell ref="B19:B20"/>
    <mergeCell ref="H23:I23"/>
    <mergeCell ref="D17:J17"/>
    <mergeCell ref="H19:I20"/>
  </mergeCells>
  <phoneticPr fontId="4" type="noConversion"/>
  <pageMargins left="0.23622047244094491" right="0.23622047244094491" top="0.19685039370078741" bottom="0.15748031496062992" header="0.31496062992125984" footer="0.31496062992125984"/>
  <pageSetup paperSize="9" fitToHeight="4" orientation="landscape" r:id="rId1"/>
  <rowBreaks count="1" manualBreakCount="1">
    <brk id="1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user</cp:lastModifiedBy>
  <cp:lastPrinted>2019-10-25T12:46:46Z</cp:lastPrinted>
  <dcterms:created xsi:type="dcterms:W3CDTF">2011-06-02T06:27:54Z</dcterms:created>
  <dcterms:modified xsi:type="dcterms:W3CDTF">2019-11-26T12:10:27Z</dcterms:modified>
</cp:coreProperties>
</file>